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65"/>
  </bookViews>
  <sheets>
    <sheet name="直接引进类" sheetId="1" r:id="rId1"/>
  </sheets>
  <definedNames>
    <definedName name="_xlnm.Print_Titles" localSheetId="0">直接引进类!$1:$2</definedName>
  </definedNames>
  <calcPr calcId="125725"/>
</workbook>
</file>

<file path=xl/calcChain.xml><?xml version="1.0" encoding="utf-8"?>
<calcChain xmlns="http://schemas.openxmlformats.org/spreadsheetml/2006/main">
  <c r="E33" i="1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</calcChain>
</file>

<file path=xl/sharedStrings.xml><?xml version="1.0" encoding="utf-8"?>
<sst xmlns="http://schemas.openxmlformats.org/spreadsheetml/2006/main" count="11" uniqueCount="10">
  <si>
    <t>序号</t>
  </si>
  <si>
    <t>岗位名称</t>
  </si>
  <si>
    <t>招聘
计划数</t>
  </si>
  <si>
    <t>报考号</t>
  </si>
  <si>
    <t>姓名</t>
  </si>
  <si>
    <t>201
金融、税务、
审计、会计类</t>
  </si>
  <si>
    <t>202
工程建造师
市政公用</t>
  </si>
  <si>
    <t>面试成绩</t>
    <phoneticPr fontId="5" type="noConversion"/>
  </si>
  <si>
    <t>缺考</t>
    <phoneticPr fontId="5" type="noConversion"/>
  </si>
  <si>
    <t>经建投2019年“直接引进类”人员成绩公示（二）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</si>
</sst>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2"/>
      <color rgb="FF000000"/>
      <name val="等线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sqref="A1:F1"/>
    </sheetView>
  </sheetViews>
  <sheetFormatPr defaultColWidth="9" defaultRowHeight="13.5"/>
  <cols>
    <col min="1" max="1" width="5.625" customWidth="1"/>
    <col min="2" max="2" width="16.375" customWidth="1"/>
    <col min="3" max="3" width="10.125" customWidth="1"/>
    <col min="4" max="4" width="24.625" customWidth="1"/>
    <col min="5" max="6" width="12.125" customWidth="1"/>
  </cols>
  <sheetData>
    <row r="1" spans="1:6" ht="50.25" customHeight="1">
      <c r="A1" s="7" t="s">
        <v>9</v>
      </c>
      <c r="B1" s="7"/>
      <c r="C1" s="7"/>
      <c r="D1" s="7"/>
      <c r="E1" s="7"/>
      <c r="F1" s="7"/>
    </row>
    <row r="2" spans="1:6" ht="42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</row>
    <row r="3" spans="1:6" ht="36.950000000000003" customHeight="1">
      <c r="A3" s="2">
        <v>1</v>
      </c>
      <c r="B3" s="8" t="s">
        <v>5</v>
      </c>
      <c r="C3" s="9">
        <v>2</v>
      </c>
      <c r="D3" s="3" t="str">
        <f>"1018201904031141544815"</f>
        <v>1018201904031141544815</v>
      </c>
      <c r="E3" s="4" t="str">
        <f>"黄凯"</f>
        <v>黄凯</v>
      </c>
      <c r="F3" s="5">
        <v>76.33</v>
      </c>
    </row>
    <row r="4" spans="1:6" ht="36.950000000000003" customHeight="1">
      <c r="A4" s="2">
        <v>2</v>
      </c>
      <c r="B4" s="8"/>
      <c r="C4" s="10"/>
      <c r="D4" s="3" t="str">
        <f>"1018201904031437144826"</f>
        <v>1018201904031437144826</v>
      </c>
      <c r="E4" s="4" t="str">
        <f>"刘丽娟"</f>
        <v>刘丽娟</v>
      </c>
      <c r="F4" s="5">
        <v>73</v>
      </c>
    </row>
    <row r="5" spans="1:6" ht="36.950000000000003" customHeight="1">
      <c r="A5" s="2">
        <v>3</v>
      </c>
      <c r="B5" s="8"/>
      <c r="C5" s="11"/>
      <c r="D5" s="3" t="str">
        <f>"1018201904041908304864"</f>
        <v>1018201904041908304864</v>
      </c>
      <c r="E5" s="4" t="str">
        <f>"刘贤辉"</f>
        <v>刘贤辉</v>
      </c>
      <c r="F5" s="5">
        <v>80.099999999999994</v>
      </c>
    </row>
    <row r="6" spans="1:6" ht="36.950000000000003" customHeight="1">
      <c r="A6" s="2">
        <v>4</v>
      </c>
      <c r="B6" s="9" t="s">
        <v>6</v>
      </c>
      <c r="C6" s="9">
        <v>5</v>
      </c>
      <c r="D6" s="3" t="str">
        <f>"1018201904022051064779"</f>
        <v>1018201904022051064779</v>
      </c>
      <c r="E6" s="4" t="str">
        <f>"刘波"</f>
        <v>刘波</v>
      </c>
      <c r="F6" s="5">
        <v>74.5</v>
      </c>
    </row>
    <row r="7" spans="1:6" ht="36.950000000000003" customHeight="1">
      <c r="A7" s="2">
        <v>5</v>
      </c>
      <c r="B7" s="10"/>
      <c r="C7" s="10"/>
      <c r="D7" s="3" t="str">
        <f>"1018201904030809434784"</f>
        <v>1018201904030809434784</v>
      </c>
      <c r="E7" s="4" t="str">
        <f>"肖健"</f>
        <v>肖健</v>
      </c>
      <c r="F7" s="5">
        <v>78.83</v>
      </c>
    </row>
    <row r="8" spans="1:6" ht="36.950000000000003" customHeight="1">
      <c r="A8" s="2">
        <v>6</v>
      </c>
      <c r="B8" s="10"/>
      <c r="C8" s="10"/>
      <c r="D8" s="3" t="str">
        <f>"1018201904030814474785"</f>
        <v>1018201904030814474785</v>
      </c>
      <c r="E8" s="4" t="str">
        <f>"丁艳"</f>
        <v>丁艳</v>
      </c>
      <c r="F8" s="5">
        <v>80</v>
      </c>
    </row>
    <row r="9" spans="1:6" ht="36.950000000000003" customHeight="1">
      <c r="A9" s="2">
        <v>7</v>
      </c>
      <c r="B9" s="10"/>
      <c r="C9" s="10"/>
      <c r="D9" s="3" t="str">
        <f>"1018201904030818344786"</f>
        <v>1018201904030818344786</v>
      </c>
      <c r="E9" s="4" t="str">
        <f>"段志岳"</f>
        <v>段志岳</v>
      </c>
      <c r="F9" s="6" t="s">
        <v>8</v>
      </c>
    </row>
    <row r="10" spans="1:6" ht="36.950000000000003" customHeight="1">
      <c r="A10" s="2">
        <v>8</v>
      </c>
      <c r="B10" s="10"/>
      <c r="C10" s="10"/>
      <c r="D10" s="3" t="str">
        <f>"1018201904030832304789"</f>
        <v>1018201904030832304789</v>
      </c>
      <c r="E10" s="4" t="str">
        <f>"万亚文"</f>
        <v>万亚文</v>
      </c>
      <c r="F10" s="5">
        <v>73.599999999999994</v>
      </c>
    </row>
    <row r="11" spans="1:6" ht="36.950000000000003" customHeight="1">
      <c r="A11" s="2">
        <v>9</v>
      </c>
      <c r="B11" s="10"/>
      <c r="C11" s="10"/>
      <c r="D11" s="3" t="str">
        <f>"1018201904031241214822"</f>
        <v>1018201904031241214822</v>
      </c>
      <c r="E11" s="4" t="str">
        <f>"仇斌"</f>
        <v>仇斌</v>
      </c>
      <c r="F11" s="5">
        <v>76.63</v>
      </c>
    </row>
    <row r="12" spans="1:6" ht="36.950000000000003" customHeight="1">
      <c r="A12" s="2">
        <v>10</v>
      </c>
      <c r="B12" s="10"/>
      <c r="C12" s="10"/>
      <c r="D12" s="3" t="str">
        <f>"1018201904031352004825"</f>
        <v>1018201904031352004825</v>
      </c>
      <c r="E12" s="4" t="str">
        <f>"胡鑫"</f>
        <v>胡鑫</v>
      </c>
      <c r="F12" s="5">
        <v>80.27</v>
      </c>
    </row>
    <row r="13" spans="1:6" ht="36.950000000000003" customHeight="1">
      <c r="A13" s="2">
        <v>11</v>
      </c>
      <c r="B13" s="10"/>
      <c r="C13" s="10"/>
      <c r="D13" s="3" t="str">
        <f>"1018201904031525284828"</f>
        <v>1018201904031525284828</v>
      </c>
      <c r="E13" s="4" t="str">
        <f>"甘雨昊"</f>
        <v>甘雨昊</v>
      </c>
      <c r="F13" s="5">
        <v>75.7</v>
      </c>
    </row>
    <row r="14" spans="1:6" ht="36.950000000000003" customHeight="1">
      <c r="A14" s="2">
        <v>12</v>
      </c>
      <c r="B14" s="10"/>
      <c r="C14" s="10"/>
      <c r="D14" s="3" t="str">
        <f>"1018201904031550414829"</f>
        <v>1018201904031550414829</v>
      </c>
      <c r="E14" s="4" t="str">
        <f>"刘小龙"</f>
        <v>刘小龙</v>
      </c>
      <c r="F14" s="5">
        <v>72.069999999999993</v>
      </c>
    </row>
    <row r="15" spans="1:6" ht="36.950000000000003" customHeight="1">
      <c r="A15" s="2">
        <v>13</v>
      </c>
      <c r="B15" s="10"/>
      <c r="C15" s="10"/>
      <c r="D15" s="3" t="str">
        <f>"1018201904031610054830"</f>
        <v>1018201904031610054830</v>
      </c>
      <c r="E15" s="4" t="str">
        <f>"洪建平"</f>
        <v>洪建平</v>
      </c>
      <c r="F15" s="5">
        <v>77.930000000000007</v>
      </c>
    </row>
    <row r="16" spans="1:6" ht="36.950000000000003" customHeight="1">
      <c r="A16" s="2">
        <v>14</v>
      </c>
      <c r="B16" s="10"/>
      <c r="C16" s="10"/>
      <c r="D16" s="3" t="str">
        <f>"1018201904031807244834"</f>
        <v>1018201904031807244834</v>
      </c>
      <c r="E16" s="4" t="str">
        <f>"杨峰"</f>
        <v>杨峰</v>
      </c>
      <c r="F16" s="5">
        <v>75.13</v>
      </c>
    </row>
    <row r="17" spans="1:6" ht="36.950000000000003" customHeight="1">
      <c r="A17" s="2">
        <v>15</v>
      </c>
      <c r="B17" s="10"/>
      <c r="C17" s="10"/>
      <c r="D17" s="3" t="str">
        <f>"1018201904032119154838"</f>
        <v>1018201904032119154838</v>
      </c>
      <c r="E17" s="4" t="str">
        <f>"魏力健"</f>
        <v>魏力健</v>
      </c>
      <c r="F17" s="5">
        <v>76</v>
      </c>
    </row>
    <row r="18" spans="1:6" ht="36.950000000000003" customHeight="1">
      <c r="A18" s="2">
        <v>16</v>
      </c>
      <c r="B18" s="10"/>
      <c r="C18" s="10"/>
      <c r="D18" s="3" t="str">
        <f>"1018201904032326454843"</f>
        <v>1018201904032326454843</v>
      </c>
      <c r="E18" s="4" t="str">
        <f>"张韶峰"</f>
        <v>张韶峰</v>
      </c>
      <c r="F18" s="5">
        <v>79.67</v>
      </c>
    </row>
    <row r="19" spans="1:6" ht="36.950000000000003" customHeight="1">
      <c r="A19" s="2">
        <v>17</v>
      </c>
      <c r="B19" s="11"/>
      <c r="C19" s="11"/>
      <c r="D19" s="3" t="str">
        <f>"1018201904040917524847"</f>
        <v>1018201904040917524847</v>
      </c>
      <c r="E19" s="4" t="str">
        <f>"龙旸"</f>
        <v>龙旸</v>
      </c>
      <c r="F19" s="5">
        <v>77.3</v>
      </c>
    </row>
    <row r="20" spans="1:6" ht="36.950000000000003" customHeight="1">
      <c r="A20" s="2">
        <v>18</v>
      </c>
      <c r="B20" s="9" t="s">
        <v>6</v>
      </c>
      <c r="C20" s="9">
        <v>5</v>
      </c>
      <c r="D20" s="3" t="str">
        <f>"1018201904040943344850"</f>
        <v>1018201904040943344850</v>
      </c>
      <c r="E20" s="4" t="str">
        <f>"佘铁光"</f>
        <v>佘铁光</v>
      </c>
      <c r="F20" s="5">
        <v>73.87</v>
      </c>
    </row>
    <row r="21" spans="1:6" ht="36.950000000000003" customHeight="1">
      <c r="A21" s="2">
        <v>19</v>
      </c>
      <c r="B21" s="10"/>
      <c r="C21" s="10"/>
      <c r="D21" s="3" t="str">
        <f>"1018201904041044374855"</f>
        <v>1018201904041044374855</v>
      </c>
      <c r="E21" s="4" t="str">
        <f>"阳凡"</f>
        <v>阳凡</v>
      </c>
      <c r="F21" s="5">
        <v>77.33</v>
      </c>
    </row>
    <row r="22" spans="1:6" ht="36.950000000000003" customHeight="1">
      <c r="A22" s="2">
        <v>20</v>
      </c>
      <c r="B22" s="10"/>
      <c r="C22" s="10"/>
      <c r="D22" s="3" t="str">
        <f>"1018201904041124314858"</f>
        <v>1018201904041124314858</v>
      </c>
      <c r="E22" s="4" t="str">
        <f>"杨晓波"</f>
        <v>杨晓波</v>
      </c>
      <c r="F22" s="5">
        <v>75.7</v>
      </c>
    </row>
    <row r="23" spans="1:6" ht="36.950000000000003" customHeight="1">
      <c r="A23" s="2">
        <v>21</v>
      </c>
      <c r="B23" s="10"/>
      <c r="C23" s="10"/>
      <c r="D23" s="3" t="str">
        <f>"1018201904041632134863"</f>
        <v>1018201904041632134863</v>
      </c>
      <c r="E23" s="4" t="str">
        <f>"刘大海"</f>
        <v>刘大海</v>
      </c>
      <c r="F23" s="5">
        <v>76.03</v>
      </c>
    </row>
    <row r="24" spans="1:6" ht="36.950000000000003" customHeight="1">
      <c r="A24" s="2">
        <v>22</v>
      </c>
      <c r="B24" s="10"/>
      <c r="C24" s="10"/>
      <c r="D24" s="3" t="str">
        <f>"1018201904051524584873"</f>
        <v>1018201904051524584873</v>
      </c>
      <c r="E24" s="4" t="str">
        <f>"刘魁"</f>
        <v>刘魁</v>
      </c>
      <c r="F24" s="5">
        <v>74.23</v>
      </c>
    </row>
    <row r="25" spans="1:6" ht="36.950000000000003" customHeight="1">
      <c r="A25" s="2">
        <v>23</v>
      </c>
      <c r="B25" s="10"/>
      <c r="C25" s="10"/>
      <c r="D25" s="3" t="str">
        <f>"1018201904051952584875"</f>
        <v>1018201904051952584875</v>
      </c>
      <c r="E25" s="4" t="str">
        <f>"阳先萍"</f>
        <v>阳先萍</v>
      </c>
      <c r="F25" s="5">
        <v>78.64</v>
      </c>
    </row>
    <row r="26" spans="1:6" ht="36.950000000000003" customHeight="1">
      <c r="A26" s="2">
        <v>24</v>
      </c>
      <c r="B26" s="10"/>
      <c r="C26" s="10"/>
      <c r="D26" s="3" t="str">
        <f>"1018201904060952264880"</f>
        <v>1018201904060952264880</v>
      </c>
      <c r="E26" s="4" t="str">
        <f>"席淑君"</f>
        <v>席淑君</v>
      </c>
      <c r="F26" s="5">
        <v>75.599999999999994</v>
      </c>
    </row>
    <row r="27" spans="1:6" ht="36.950000000000003" customHeight="1">
      <c r="A27" s="2">
        <v>25</v>
      </c>
      <c r="B27" s="10"/>
      <c r="C27" s="10"/>
      <c r="D27" s="3" t="str">
        <f>"1018201904061104584882"</f>
        <v>1018201904061104584882</v>
      </c>
      <c r="E27" s="4" t="str">
        <f>"刘靖伟"</f>
        <v>刘靖伟</v>
      </c>
      <c r="F27" s="5">
        <v>76.27</v>
      </c>
    </row>
    <row r="28" spans="1:6" ht="36.950000000000003" customHeight="1">
      <c r="A28" s="2">
        <v>26</v>
      </c>
      <c r="B28" s="10"/>
      <c r="C28" s="10"/>
      <c r="D28" s="3" t="str">
        <f>"1018201904061327074885"</f>
        <v>1018201904061327074885</v>
      </c>
      <c r="E28" s="4" t="str">
        <f>"罗敏"</f>
        <v>罗敏</v>
      </c>
      <c r="F28" s="5">
        <v>77.53</v>
      </c>
    </row>
    <row r="29" spans="1:6" ht="36.950000000000003" customHeight="1">
      <c r="A29" s="2">
        <v>27</v>
      </c>
      <c r="B29" s="10"/>
      <c r="C29" s="10"/>
      <c r="D29" s="3" t="str">
        <f>"1018201904080846494894"</f>
        <v>1018201904080846494894</v>
      </c>
      <c r="E29" s="4" t="str">
        <f>"曾山竹"</f>
        <v>曾山竹</v>
      </c>
      <c r="F29" s="5">
        <v>76.83</v>
      </c>
    </row>
    <row r="30" spans="1:6" ht="36.950000000000003" customHeight="1">
      <c r="A30" s="2">
        <v>28</v>
      </c>
      <c r="B30" s="10"/>
      <c r="C30" s="10"/>
      <c r="D30" s="3" t="str">
        <f>"1018201904081518594898"</f>
        <v>1018201904081518594898</v>
      </c>
      <c r="E30" s="4" t="str">
        <f>"唐豪"</f>
        <v>唐豪</v>
      </c>
      <c r="F30" s="5">
        <v>75.069999999999993</v>
      </c>
    </row>
    <row r="31" spans="1:6" ht="36.950000000000003" customHeight="1">
      <c r="A31" s="2">
        <v>29</v>
      </c>
      <c r="B31" s="10"/>
      <c r="C31" s="10"/>
      <c r="D31" s="3" t="str">
        <f>"1018201904081548154899"</f>
        <v>1018201904081548154899</v>
      </c>
      <c r="E31" s="4" t="str">
        <f>"朱颗"</f>
        <v>朱颗</v>
      </c>
      <c r="F31" s="5">
        <v>76.3</v>
      </c>
    </row>
    <row r="32" spans="1:6" ht="36.950000000000003" customHeight="1">
      <c r="A32" s="2">
        <v>30</v>
      </c>
      <c r="B32" s="10"/>
      <c r="C32" s="10"/>
      <c r="D32" s="3" t="str">
        <f>"1018201904090939564906"</f>
        <v>1018201904090939564906</v>
      </c>
      <c r="E32" s="4" t="str">
        <f>"龙晋"</f>
        <v>龙晋</v>
      </c>
      <c r="F32" s="5">
        <v>73.8</v>
      </c>
    </row>
    <row r="33" spans="1:6" ht="36.950000000000003" customHeight="1">
      <c r="A33" s="2">
        <v>31</v>
      </c>
      <c r="B33" s="11"/>
      <c r="C33" s="11"/>
      <c r="D33" s="3" t="str">
        <f>"1018201904091122314909"</f>
        <v>1018201904091122314909</v>
      </c>
      <c r="E33" s="4" t="str">
        <f>"易建平"</f>
        <v>易建平</v>
      </c>
      <c r="F33" s="5">
        <v>77.73</v>
      </c>
    </row>
  </sheetData>
  <mergeCells count="7">
    <mergeCell ref="A1:F1"/>
    <mergeCell ref="B3:B5"/>
    <mergeCell ref="B6:B19"/>
    <mergeCell ref="B20:B33"/>
    <mergeCell ref="C3:C5"/>
    <mergeCell ref="C6:C19"/>
    <mergeCell ref="C20:C33"/>
  </mergeCells>
  <phoneticPr fontId="5" type="noConversion"/>
  <pageMargins left="0.70069444444444495" right="0.62986111111111098" top="0.66874999999999996" bottom="0.62986111111111098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直接引进类</vt:lpstr>
      <vt:lpstr>直接引进类!Print_Titles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2019-05-13T01:14:05Z</cp:lastPrinted>
  <dcterms:created xsi:type="dcterms:W3CDTF">2019-04-23T08:53:00Z</dcterms:created>
  <dcterms:modified xsi:type="dcterms:W3CDTF">2019-05-13T01:40:26Z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