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0" i="1"/>
  <c r="E20"/>
  <c r="D20"/>
  <c r="H19"/>
  <c r="E19"/>
  <c r="D19"/>
  <c r="H18"/>
  <c r="E18"/>
  <c r="D18"/>
  <c r="H17"/>
  <c r="E17"/>
  <c r="D17"/>
  <c r="H16"/>
  <c r="D16"/>
  <c r="H15"/>
  <c r="D15"/>
  <c r="H14"/>
  <c r="E14"/>
  <c r="D14"/>
  <c r="H13"/>
  <c r="E13"/>
  <c r="D13"/>
  <c r="H12"/>
  <c r="D12"/>
  <c r="H11"/>
  <c r="E11"/>
  <c r="D11"/>
  <c r="H10"/>
  <c r="E10"/>
  <c r="D10"/>
  <c r="H9"/>
  <c r="E9"/>
  <c r="D9"/>
  <c r="H8"/>
  <c r="E8"/>
  <c r="D8"/>
  <c r="H7"/>
  <c r="E7"/>
  <c r="D7"/>
  <c r="H6"/>
  <c r="E6"/>
  <c r="D6"/>
  <c r="H5"/>
  <c r="E5"/>
  <c r="D5"/>
  <c r="H4"/>
  <c r="E4"/>
  <c r="D4"/>
  <c r="H3"/>
  <c r="E3"/>
  <c r="D3"/>
</calcChain>
</file>

<file path=xl/sharedStrings.xml><?xml version="1.0" encoding="utf-8"?>
<sst xmlns="http://schemas.openxmlformats.org/spreadsheetml/2006/main" count="18" uniqueCount="18">
  <si>
    <t>经建投2019年“公开招聘类”人员成绩公示（一）</t>
    <phoneticPr fontId="3" type="noConversion"/>
  </si>
  <si>
    <t>序号</t>
  </si>
  <si>
    <t>报考岗位</t>
  </si>
  <si>
    <t>招聘
计划数</t>
  </si>
  <si>
    <t>报考号</t>
  </si>
  <si>
    <t>姓名</t>
  </si>
  <si>
    <t>笔试成绩</t>
    <phoneticPr fontId="3" type="noConversion"/>
  </si>
  <si>
    <t>面试成绩</t>
    <phoneticPr fontId="3" type="noConversion"/>
  </si>
  <si>
    <t>综合成绩</t>
    <phoneticPr fontId="3" type="noConversion"/>
  </si>
  <si>
    <t>101_
财务管理
（一）</t>
  </si>
  <si>
    <t>102_
财务管理
（二）</t>
  </si>
  <si>
    <t>104_
综合管理
（二）</t>
  </si>
  <si>
    <t>刘嘉欣</t>
  </si>
  <si>
    <t>106_
综合管理
（四）</t>
  </si>
  <si>
    <t>李宗原</t>
  </si>
  <si>
    <t>彭柏龙</t>
  </si>
  <si>
    <t>108_
工程造价</t>
  </si>
  <si>
    <t>109_
工程管理</t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</si>
</sst>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000000"/>
      <name val="等线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sqref="A1:H20"/>
    </sheetView>
  </sheetViews>
  <sheetFormatPr defaultRowHeight="13.5"/>
  <cols>
    <col min="4" max="4" width="16.75" customWidth="1"/>
  </cols>
  <sheetData>
    <row r="1" spans="1:8" ht="22.5">
      <c r="A1" s="1" t="s">
        <v>0</v>
      </c>
      <c r="B1" s="1"/>
      <c r="C1" s="1"/>
      <c r="D1" s="1"/>
      <c r="E1" s="1"/>
      <c r="F1" s="1"/>
      <c r="G1" s="1"/>
      <c r="H1" s="1"/>
    </row>
    <row r="2" spans="1:8" ht="28.5">
      <c r="A2" s="2" t="s">
        <v>1</v>
      </c>
      <c r="B2" s="2" t="s">
        <v>2</v>
      </c>
      <c r="C2" s="3" t="s">
        <v>3</v>
      </c>
      <c r="D2" s="2" t="s">
        <v>4</v>
      </c>
      <c r="E2" s="3" t="s">
        <v>5</v>
      </c>
      <c r="F2" s="4" t="s">
        <v>6</v>
      </c>
      <c r="G2" s="4" t="s">
        <v>7</v>
      </c>
      <c r="H2" s="4" t="s">
        <v>8</v>
      </c>
    </row>
    <row r="3" spans="1:8" ht="40.5">
      <c r="A3" s="5">
        <v>1</v>
      </c>
      <c r="B3" s="6" t="s">
        <v>9</v>
      </c>
      <c r="C3" s="6">
        <v>2</v>
      </c>
      <c r="D3" s="7" t="str">
        <f>"1018201904031101194807"</f>
        <v>1018201904031101194807</v>
      </c>
      <c r="E3" s="8" t="str">
        <f>"汪捷"</f>
        <v>汪捷</v>
      </c>
      <c r="F3" s="8">
        <v>74.5</v>
      </c>
      <c r="G3" s="5">
        <v>75</v>
      </c>
      <c r="H3" s="9">
        <f>F3*0.6+G3*0.4</f>
        <v>74.699999999999989</v>
      </c>
    </row>
    <row r="4" spans="1:8" ht="40.5">
      <c r="A4" s="5">
        <v>2</v>
      </c>
      <c r="B4" s="10"/>
      <c r="C4" s="6"/>
      <c r="D4" s="7" t="str">
        <f>"1018201904030932424796"</f>
        <v>1018201904030932424796</v>
      </c>
      <c r="E4" s="8" t="str">
        <f>"聂龙飞"</f>
        <v>聂龙飞</v>
      </c>
      <c r="F4" s="8">
        <v>71</v>
      </c>
      <c r="G4" s="5">
        <v>82.57</v>
      </c>
      <c r="H4" s="9">
        <f t="shared" ref="H4:H20" si="0">F4*0.6+G4*0.4</f>
        <v>75.628</v>
      </c>
    </row>
    <row r="5" spans="1:8" ht="40.5">
      <c r="A5" s="5">
        <v>3</v>
      </c>
      <c r="B5" s="10"/>
      <c r="C5" s="6"/>
      <c r="D5" s="7" t="str">
        <f>"1018201904031128494811"</f>
        <v>1018201904031128494811</v>
      </c>
      <c r="E5" s="8" t="str">
        <f>"罗旺"</f>
        <v>罗旺</v>
      </c>
      <c r="F5" s="8">
        <v>68</v>
      </c>
      <c r="G5" s="5">
        <v>73</v>
      </c>
      <c r="H5" s="9">
        <f t="shared" si="0"/>
        <v>70</v>
      </c>
    </row>
    <row r="6" spans="1:8" ht="40.5">
      <c r="A6" s="5">
        <v>4</v>
      </c>
      <c r="B6" s="10"/>
      <c r="C6" s="6"/>
      <c r="D6" s="7" t="str">
        <f>"1018201904070020344889"</f>
        <v>1018201904070020344889</v>
      </c>
      <c r="E6" s="8" t="str">
        <f>"肖军"</f>
        <v>肖军</v>
      </c>
      <c r="F6" s="8">
        <v>62.5</v>
      </c>
      <c r="G6" s="5">
        <v>69.67</v>
      </c>
      <c r="H6" s="9">
        <f t="shared" si="0"/>
        <v>65.367999999999995</v>
      </c>
    </row>
    <row r="7" spans="1:8" ht="40.5">
      <c r="A7" s="5">
        <v>5</v>
      </c>
      <c r="B7" s="6" t="s">
        <v>10</v>
      </c>
      <c r="C7" s="6">
        <v>1</v>
      </c>
      <c r="D7" s="7" t="str">
        <f>"1018201904030843084790"</f>
        <v>1018201904030843084790</v>
      </c>
      <c r="E7" s="8" t="str">
        <f>"何晔"</f>
        <v>何晔</v>
      </c>
      <c r="F7" s="8">
        <v>76</v>
      </c>
      <c r="G7" s="5">
        <v>81.47</v>
      </c>
      <c r="H7" s="9">
        <f t="shared" si="0"/>
        <v>78.188000000000002</v>
      </c>
    </row>
    <row r="8" spans="1:8" ht="40.5">
      <c r="A8" s="5">
        <v>6</v>
      </c>
      <c r="B8" s="10"/>
      <c r="C8" s="6"/>
      <c r="D8" s="7" t="str">
        <f>"1018201904041104464857"</f>
        <v>1018201904041104464857</v>
      </c>
      <c r="E8" s="8" t="str">
        <f>"石小英"</f>
        <v>石小英</v>
      </c>
      <c r="F8" s="8">
        <v>76</v>
      </c>
      <c r="G8" s="5">
        <v>79.599999999999994</v>
      </c>
      <c r="H8" s="9">
        <f t="shared" si="0"/>
        <v>77.44</v>
      </c>
    </row>
    <row r="9" spans="1:8" ht="40.5">
      <c r="A9" s="5">
        <v>7</v>
      </c>
      <c r="B9" s="6" t="s">
        <v>11</v>
      </c>
      <c r="C9" s="6">
        <v>2</v>
      </c>
      <c r="D9" s="7" t="str">
        <f>"1018201904030801084781"</f>
        <v>1018201904030801084781</v>
      </c>
      <c r="E9" s="8" t="str">
        <f>"李滔"</f>
        <v>李滔</v>
      </c>
      <c r="F9" s="8">
        <v>77.5</v>
      </c>
      <c r="G9" s="5">
        <v>78.77</v>
      </c>
      <c r="H9" s="9">
        <f t="shared" si="0"/>
        <v>78.007999999999996</v>
      </c>
    </row>
    <row r="10" spans="1:8" ht="40.5">
      <c r="A10" s="5">
        <v>8</v>
      </c>
      <c r="B10" s="10"/>
      <c r="C10" s="6"/>
      <c r="D10" s="7" t="str">
        <f>"1018201904030934304798"</f>
        <v>1018201904030934304798</v>
      </c>
      <c r="E10" s="8" t="str">
        <f>"汤超"</f>
        <v>汤超</v>
      </c>
      <c r="F10" s="8">
        <v>75</v>
      </c>
      <c r="G10" s="5">
        <v>80.2</v>
      </c>
      <c r="H10" s="9">
        <f t="shared" si="0"/>
        <v>77.080000000000013</v>
      </c>
    </row>
    <row r="11" spans="1:8" ht="40.5">
      <c r="A11" s="5">
        <v>9</v>
      </c>
      <c r="B11" s="10"/>
      <c r="C11" s="6"/>
      <c r="D11" s="7" t="str">
        <f>"1018201904030957184803"</f>
        <v>1018201904030957184803</v>
      </c>
      <c r="E11" s="8" t="str">
        <f>"凌祯"</f>
        <v>凌祯</v>
      </c>
      <c r="F11" s="8">
        <v>63.5</v>
      </c>
      <c r="G11" s="5">
        <v>77</v>
      </c>
      <c r="H11" s="9">
        <f t="shared" si="0"/>
        <v>68.900000000000006</v>
      </c>
    </row>
    <row r="12" spans="1:8" ht="40.5">
      <c r="A12" s="5">
        <v>10</v>
      </c>
      <c r="B12" s="10"/>
      <c r="C12" s="6"/>
      <c r="D12" s="7" t="str">
        <f>"1018201904042012204868"</f>
        <v>1018201904042012204868</v>
      </c>
      <c r="E12" s="11" t="s">
        <v>12</v>
      </c>
      <c r="F12" s="11">
        <v>59</v>
      </c>
      <c r="G12" s="5">
        <v>77.5</v>
      </c>
      <c r="H12" s="9">
        <f t="shared" si="0"/>
        <v>66.400000000000006</v>
      </c>
    </row>
    <row r="13" spans="1:8" ht="40.5">
      <c r="A13" s="5">
        <v>11</v>
      </c>
      <c r="B13" s="6" t="s">
        <v>13</v>
      </c>
      <c r="C13" s="6">
        <v>2</v>
      </c>
      <c r="D13" s="7" t="str">
        <f>"1018201904030944474800"</f>
        <v>1018201904030944474800</v>
      </c>
      <c r="E13" s="8" t="str">
        <f>"彭哲"</f>
        <v>彭哲</v>
      </c>
      <c r="F13" s="8">
        <v>72.5</v>
      </c>
      <c r="G13" s="5">
        <v>78.47</v>
      </c>
      <c r="H13" s="9">
        <f t="shared" si="0"/>
        <v>74.888000000000005</v>
      </c>
    </row>
    <row r="14" spans="1:8" ht="40.5">
      <c r="A14" s="5">
        <v>12</v>
      </c>
      <c r="B14" s="10"/>
      <c r="C14" s="6"/>
      <c r="D14" s="7" t="str">
        <f>"1018201904032123064839"</f>
        <v>1018201904032123064839</v>
      </c>
      <c r="E14" s="8" t="str">
        <f>"刘腾"</f>
        <v>刘腾</v>
      </c>
      <c r="F14" s="8">
        <v>67.5</v>
      </c>
      <c r="G14" s="5">
        <v>78.23</v>
      </c>
      <c r="H14" s="9">
        <f t="shared" si="0"/>
        <v>71.792000000000002</v>
      </c>
    </row>
    <row r="15" spans="1:8" ht="40.5">
      <c r="A15" s="5">
        <v>13</v>
      </c>
      <c r="B15" s="10"/>
      <c r="C15" s="6"/>
      <c r="D15" s="7" t="str">
        <f>"1018201904062113464887"</f>
        <v>1018201904062113464887</v>
      </c>
      <c r="E15" s="11" t="s">
        <v>14</v>
      </c>
      <c r="F15" s="11">
        <v>64.5</v>
      </c>
      <c r="G15" s="5">
        <v>77.7</v>
      </c>
      <c r="H15" s="9">
        <f t="shared" si="0"/>
        <v>69.78</v>
      </c>
    </row>
    <row r="16" spans="1:8" ht="40.5">
      <c r="A16" s="5">
        <v>14</v>
      </c>
      <c r="B16" s="10"/>
      <c r="C16" s="6"/>
      <c r="D16" s="7" t="str">
        <f>"1018201904031126024810"</f>
        <v>1018201904031126024810</v>
      </c>
      <c r="E16" s="8" t="s">
        <v>15</v>
      </c>
      <c r="F16" s="8">
        <v>61.5</v>
      </c>
      <c r="G16" s="5">
        <v>77.3</v>
      </c>
      <c r="H16" s="9">
        <f t="shared" si="0"/>
        <v>67.819999999999993</v>
      </c>
    </row>
    <row r="17" spans="1:8" ht="40.5">
      <c r="A17" s="5">
        <v>15</v>
      </c>
      <c r="B17" s="6" t="s">
        <v>16</v>
      </c>
      <c r="C17" s="6">
        <v>1</v>
      </c>
      <c r="D17" s="7" t="str">
        <f>"1018201904051730394874"</f>
        <v>1018201904051730394874</v>
      </c>
      <c r="E17" s="8" t="str">
        <f>"陈懿龙"</f>
        <v>陈懿龙</v>
      </c>
      <c r="F17" s="8">
        <v>68</v>
      </c>
      <c r="G17" s="5">
        <v>76.599999999999994</v>
      </c>
      <c r="H17" s="9">
        <f t="shared" si="0"/>
        <v>71.44</v>
      </c>
    </row>
    <row r="18" spans="1:8" ht="40.5">
      <c r="A18" s="5">
        <v>16</v>
      </c>
      <c r="B18" s="10"/>
      <c r="C18" s="6"/>
      <c r="D18" s="7" t="str">
        <f>"1018201904090855584905"</f>
        <v>1018201904090855584905</v>
      </c>
      <c r="E18" s="8" t="str">
        <f>"张西"</f>
        <v>张西</v>
      </c>
      <c r="F18" s="8">
        <v>67</v>
      </c>
      <c r="G18" s="5">
        <v>78</v>
      </c>
      <c r="H18" s="9">
        <f t="shared" si="0"/>
        <v>71.400000000000006</v>
      </c>
    </row>
    <row r="19" spans="1:8" ht="40.5">
      <c r="A19" s="5">
        <v>17</v>
      </c>
      <c r="B19" s="6" t="s">
        <v>17</v>
      </c>
      <c r="C19" s="6">
        <v>1</v>
      </c>
      <c r="D19" s="7" t="str">
        <f>"1018201904030903424792"</f>
        <v>1018201904030903424792</v>
      </c>
      <c r="E19" s="8" t="str">
        <f>"李佳琳"</f>
        <v>李佳琳</v>
      </c>
      <c r="F19" s="8">
        <v>69</v>
      </c>
      <c r="G19" s="5">
        <v>79.73</v>
      </c>
      <c r="H19" s="9">
        <f t="shared" si="0"/>
        <v>73.292000000000002</v>
      </c>
    </row>
    <row r="20" spans="1:8" ht="40.5">
      <c r="A20" s="5">
        <v>18</v>
      </c>
      <c r="B20" s="10"/>
      <c r="C20" s="6"/>
      <c r="D20" s="7" t="str">
        <f>"1018201904041941144866"</f>
        <v>1018201904041941144866</v>
      </c>
      <c r="E20" s="8" t="str">
        <f>"欧鹏"</f>
        <v>欧鹏</v>
      </c>
      <c r="F20" s="8">
        <v>61</v>
      </c>
      <c r="G20" s="5">
        <v>74.5</v>
      </c>
      <c r="H20" s="9">
        <f t="shared" si="0"/>
        <v>66.400000000000006</v>
      </c>
    </row>
  </sheetData>
  <mergeCells count="13">
    <mergeCell ref="B13:B16"/>
    <mergeCell ref="C13:C16"/>
    <mergeCell ref="B17:B18"/>
    <mergeCell ref="C17:C18"/>
    <mergeCell ref="B19:B20"/>
    <mergeCell ref="C19:C20"/>
    <mergeCell ref="A1:H1"/>
    <mergeCell ref="B3:B6"/>
    <mergeCell ref="C3:C6"/>
    <mergeCell ref="B7:B8"/>
    <mergeCell ref="C7:C8"/>
    <mergeCell ref="B9:B12"/>
    <mergeCell ref="C9:C1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2019-05-13T01:38:52Z</dcterms:created>
  <dcterms:modified xsi:type="dcterms:W3CDTF">2019-05-13T01:39:56Z</dcterms:modified>
</cp:coreProperties>
</file>