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" sheetId="1" r:id="rId1"/>
    <sheet name="Sheet3" sheetId="2" r:id="rId2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<sst xmlns="http://schemas.openxmlformats.org/spreadsheetml/2006/main" count="299" uniqueCount="65">
  <si>
    <t>衡阳县2021年教育系统人才引进和绿色通道招聘人员面试成绩表</t>
  </si>
  <si>
    <t>序号</t>
  </si>
  <si>
    <t>姓名</t>
  </si>
  <si>
    <t>性别</t>
  </si>
  <si>
    <t>岗位代码</t>
  </si>
  <si>
    <t>岗位名称</t>
  </si>
  <si>
    <t>招聘单位</t>
  </si>
  <si>
    <t>成绩</t>
  </si>
  <si>
    <t>类别</t>
  </si>
  <si>
    <t>李春晖</t>
  </si>
  <si>
    <t>女</t>
  </si>
  <si>
    <t>102</t>
  </si>
  <si>
    <t>数学</t>
  </si>
  <si>
    <t>衡阳县第一中学</t>
  </si>
  <si>
    <t>人才引进</t>
  </si>
  <si>
    <t>王馨婕</t>
  </si>
  <si>
    <t>刘豪</t>
  </si>
  <si>
    <t>男</t>
  </si>
  <si>
    <t>103</t>
  </si>
  <si>
    <t>物理</t>
  </si>
  <si>
    <t>吴文洁</t>
  </si>
  <si>
    <t>刘柏云</t>
  </si>
  <si>
    <t>王雪</t>
  </si>
  <si>
    <t>104</t>
  </si>
  <si>
    <t>化学</t>
  </si>
  <si>
    <t>邹稳</t>
  </si>
  <si>
    <t>万佳</t>
  </si>
  <si>
    <t>马韶英</t>
  </si>
  <si>
    <t>105</t>
  </si>
  <si>
    <t>政治</t>
  </si>
  <si>
    <t>邹琼</t>
  </si>
  <si>
    <t>申素素</t>
  </si>
  <si>
    <t>107</t>
  </si>
  <si>
    <t>衡阳县第三中学</t>
  </si>
  <si>
    <t>王艳</t>
  </si>
  <si>
    <t>刘娟</t>
  </si>
  <si>
    <t>朱丽霞</t>
  </si>
  <si>
    <t>王梦蝶</t>
  </si>
  <si>
    <t>王琴</t>
  </si>
  <si>
    <t>阳芳</t>
  </si>
  <si>
    <t>108</t>
  </si>
  <si>
    <t>生物</t>
  </si>
  <si>
    <t>肖媛</t>
  </si>
  <si>
    <t>宋美慧</t>
  </si>
  <si>
    <t>梁秋芳</t>
  </si>
  <si>
    <t>刘金玉</t>
  </si>
  <si>
    <t>尹冰玉</t>
  </si>
  <si>
    <t>王婷玉</t>
  </si>
  <si>
    <t>112</t>
  </si>
  <si>
    <t>英语</t>
  </si>
  <si>
    <t>衡阳县第五中学</t>
  </si>
  <si>
    <t>胡盼</t>
  </si>
  <si>
    <t>李欣</t>
  </si>
  <si>
    <t>114</t>
  </si>
  <si>
    <t>语文</t>
  </si>
  <si>
    <t>衡阳县教师进修学校</t>
  </si>
  <si>
    <t>缺考</t>
  </si>
  <si>
    <t>体育</t>
  </si>
  <si>
    <t>绿色通道</t>
  </si>
  <si>
    <t>音乐</t>
  </si>
  <si>
    <t>衡阳县第二中学</t>
  </si>
  <si>
    <t>地理</t>
  </si>
  <si>
    <t>衡阳县第四中学</t>
  </si>
  <si>
    <t>衡阳县职业中等专业学校</t>
  </si>
  <si>
    <t>计算机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</si>
</sst>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10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100" workbookViewId="0" topLeftCell="A1">
      <selection activeCell="M5" sqref="M5"/>
    </sheetView>
  </sheetViews>
  <sheetFormatPr defaultColWidth="9.00390625" defaultRowHeight="15"/>
  <cols>
    <col min="1" max="1" width="6.7109375" style="0" customWidth="1"/>
    <col min="2" max="2" width="8.140625" style="0" customWidth="1"/>
    <col min="3" max="3" width="6.7109375" style="0" customWidth="1"/>
    <col min="4" max="4" width="9.421875" style="0" customWidth="1"/>
    <col min="5" max="5" width="10.7109375" style="0" customWidth="1"/>
    <col min="6" max="6" width="23.8515625" style="0" customWidth="1"/>
    <col min="7" max="7" width="11.7109375" style="0" customWidth="1"/>
    <col min="8" max="8" width="11.28125" style="0" customWidth="1"/>
  </cols>
  <sheetData>
    <row r="1" spans="1:16" ht="27" customHeight="1">
      <c r="A1" s="13" t="s">
        <v>0</v>
      </c>
      <c r="B1" s="13"/>
      <c r="C1" s="13"/>
      <c r="D1" s="13"/>
      <c r="E1" s="13"/>
      <c r="F1" s="13"/>
      <c r="G1" s="13"/>
      <c r="H1" s="13"/>
      <c r="L1" s="7"/>
      <c r="M1" s="7"/>
      <c r="N1" s="7"/>
      <c r="O1" s="7"/>
      <c r="P1" s="7"/>
    </row>
    <row r="2" spans="1:16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L2" s="7"/>
      <c r="M2" s="8"/>
      <c r="N2" s="9"/>
      <c r="O2" s="7"/>
      <c r="P2" s="7"/>
    </row>
    <row r="3" spans="1:8" ht="18.75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>
        <v>92.6</v>
      </c>
      <c r="H3" s="4" t="s">
        <v>14</v>
      </c>
    </row>
    <row r="4" spans="1:8" ht="18.75" customHeight="1">
      <c r="A4" s="2">
        <v>2</v>
      </c>
      <c r="B4" s="2" t="s">
        <v>15</v>
      </c>
      <c r="C4" s="2" t="s">
        <v>10</v>
      </c>
      <c r="D4" s="2" t="s">
        <v>11</v>
      </c>
      <c r="E4" s="2" t="s">
        <v>12</v>
      </c>
      <c r="F4" s="2" t="s">
        <v>13</v>
      </c>
      <c r="G4" s="5">
        <v>82.6</v>
      </c>
      <c r="H4" s="4" t="s">
        <v>14</v>
      </c>
    </row>
    <row r="5" spans="1:8" ht="18.75" customHeight="1">
      <c r="A5" s="2">
        <v>3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13</v>
      </c>
      <c r="G5" s="3">
        <v>91.36</v>
      </c>
      <c r="H5" s="4" t="s">
        <v>14</v>
      </c>
    </row>
    <row r="6" spans="1:8" ht="18.75" customHeight="1">
      <c r="A6" s="2">
        <v>4</v>
      </c>
      <c r="B6" s="2" t="s">
        <v>20</v>
      </c>
      <c r="C6" s="2" t="s">
        <v>17</v>
      </c>
      <c r="D6" s="2" t="s">
        <v>18</v>
      </c>
      <c r="E6" s="2" t="s">
        <v>19</v>
      </c>
      <c r="F6" s="2" t="s">
        <v>13</v>
      </c>
      <c r="G6" s="5">
        <v>90.36</v>
      </c>
      <c r="H6" s="4" t="s">
        <v>14</v>
      </c>
    </row>
    <row r="7" spans="1:8" ht="18.75" customHeight="1">
      <c r="A7" s="2">
        <v>5</v>
      </c>
      <c r="B7" s="2" t="s">
        <v>21</v>
      </c>
      <c r="C7" s="2" t="s">
        <v>17</v>
      </c>
      <c r="D7" s="2" t="s">
        <v>18</v>
      </c>
      <c r="E7" s="2" t="s">
        <v>19</v>
      </c>
      <c r="F7" s="2" t="s">
        <v>13</v>
      </c>
      <c r="G7" s="5">
        <v>66.7</v>
      </c>
      <c r="H7" s="4" t="s">
        <v>14</v>
      </c>
    </row>
    <row r="8" spans="1:8" ht="18.75" customHeight="1">
      <c r="A8" s="2">
        <v>6</v>
      </c>
      <c r="B8" s="2" t="s">
        <v>22</v>
      </c>
      <c r="C8" s="2" t="s">
        <v>10</v>
      </c>
      <c r="D8" s="2" t="s">
        <v>23</v>
      </c>
      <c r="E8" s="2" t="s">
        <v>24</v>
      </c>
      <c r="F8" s="2" t="s">
        <v>13</v>
      </c>
      <c r="G8" s="5">
        <v>90</v>
      </c>
      <c r="H8" s="4" t="s">
        <v>14</v>
      </c>
    </row>
    <row r="9" spans="1:8" ht="18.75" customHeight="1">
      <c r="A9" s="2">
        <v>7</v>
      </c>
      <c r="B9" s="2" t="s">
        <v>25</v>
      </c>
      <c r="C9" s="2" t="s">
        <v>17</v>
      </c>
      <c r="D9" s="2" t="s">
        <v>23</v>
      </c>
      <c r="E9" s="2" t="s">
        <v>24</v>
      </c>
      <c r="F9" s="2" t="s">
        <v>13</v>
      </c>
      <c r="G9" s="5">
        <v>83.4</v>
      </c>
      <c r="H9" s="4" t="s">
        <v>14</v>
      </c>
    </row>
    <row r="10" spans="1:8" ht="18.75" customHeight="1">
      <c r="A10" s="2">
        <v>8</v>
      </c>
      <c r="B10" s="2" t="s">
        <v>26</v>
      </c>
      <c r="C10" s="2" t="s">
        <v>10</v>
      </c>
      <c r="D10" s="2" t="s">
        <v>23</v>
      </c>
      <c r="E10" s="2" t="s">
        <v>24</v>
      </c>
      <c r="F10" s="2" t="s">
        <v>13</v>
      </c>
      <c r="G10" s="3">
        <v>90.8</v>
      </c>
      <c r="H10" s="4" t="s">
        <v>14</v>
      </c>
    </row>
    <row r="11" spans="1:8" ht="18.75" customHeight="1">
      <c r="A11" s="2">
        <v>9</v>
      </c>
      <c r="B11" s="2" t="s">
        <v>27</v>
      </c>
      <c r="C11" s="2" t="s">
        <v>10</v>
      </c>
      <c r="D11" s="2" t="s">
        <v>28</v>
      </c>
      <c r="E11" s="2" t="s">
        <v>29</v>
      </c>
      <c r="F11" s="2" t="s">
        <v>13</v>
      </c>
      <c r="G11" s="5">
        <v>87.8</v>
      </c>
      <c r="H11" s="4" t="s">
        <v>14</v>
      </c>
    </row>
    <row r="12" spans="1:8" ht="18.75" customHeight="1">
      <c r="A12" s="2">
        <v>10</v>
      </c>
      <c r="B12" s="2" t="s">
        <v>30</v>
      </c>
      <c r="C12" s="2" t="s">
        <v>10</v>
      </c>
      <c r="D12" s="2" t="s">
        <v>28</v>
      </c>
      <c r="E12" s="2" t="s">
        <v>29</v>
      </c>
      <c r="F12" s="2" t="s">
        <v>13</v>
      </c>
      <c r="G12" s="3">
        <v>90.6</v>
      </c>
      <c r="H12" s="4" t="s">
        <v>14</v>
      </c>
    </row>
    <row r="13" spans="1:8" ht="18.75" customHeight="1">
      <c r="A13" s="2">
        <v>11</v>
      </c>
      <c r="B13" s="2" t="s">
        <v>31</v>
      </c>
      <c r="C13" s="2" t="s">
        <v>10</v>
      </c>
      <c r="D13" s="2" t="s">
        <v>32</v>
      </c>
      <c r="E13" s="2" t="s">
        <v>24</v>
      </c>
      <c r="F13" s="2" t="s">
        <v>33</v>
      </c>
      <c r="G13" s="5">
        <v>77.8</v>
      </c>
      <c r="H13" s="4" t="s">
        <v>14</v>
      </c>
    </row>
    <row r="14" spans="1:8" ht="18.75" customHeight="1">
      <c r="A14" s="2">
        <v>12</v>
      </c>
      <c r="B14" s="2" t="s">
        <v>34</v>
      </c>
      <c r="C14" s="2" t="s">
        <v>10</v>
      </c>
      <c r="D14" s="2" t="s">
        <v>32</v>
      </c>
      <c r="E14" s="2" t="s">
        <v>24</v>
      </c>
      <c r="F14" s="2" t="s">
        <v>33</v>
      </c>
      <c r="G14" s="5">
        <v>86</v>
      </c>
      <c r="H14" s="4" t="s">
        <v>14</v>
      </c>
    </row>
    <row r="15" spans="1:8" ht="18.75" customHeight="1">
      <c r="A15" s="2">
        <v>13</v>
      </c>
      <c r="B15" s="2" t="s">
        <v>35</v>
      </c>
      <c r="C15" s="2" t="s">
        <v>10</v>
      </c>
      <c r="D15" s="2" t="s">
        <v>32</v>
      </c>
      <c r="E15" s="2" t="s">
        <v>24</v>
      </c>
      <c r="F15" s="2" t="s">
        <v>33</v>
      </c>
      <c r="G15" s="5">
        <v>81.8</v>
      </c>
      <c r="H15" s="4" t="s">
        <v>14</v>
      </c>
    </row>
    <row r="16" spans="1:8" ht="18.75" customHeight="1">
      <c r="A16" s="2">
        <v>14</v>
      </c>
      <c r="B16" s="2" t="s">
        <v>36</v>
      </c>
      <c r="C16" s="2" t="s">
        <v>10</v>
      </c>
      <c r="D16" s="2" t="s">
        <v>32</v>
      </c>
      <c r="E16" s="2" t="s">
        <v>24</v>
      </c>
      <c r="F16" s="2" t="s">
        <v>33</v>
      </c>
      <c r="G16" s="3">
        <v>89.2</v>
      </c>
      <c r="H16" s="4" t="s">
        <v>14</v>
      </c>
    </row>
    <row r="17" spans="1:8" ht="18.75" customHeight="1">
      <c r="A17" s="2">
        <v>15</v>
      </c>
      <c r="B17" s="2" t="s">
        <v>37</v>
      </c>
      <c r="C17" s="2" t="s">
        <v>10</v>
      </c>
      <c r="D17" s="2" t="s">
        <v>32</v>
      </c>
      <c r="E17" s="2" t="s">
        <v>24</v>
      </c>
      <c r="F17" s="2" t="s">
        <v>33</v>
      </c>
      <c r="G17" s="5">
        <v>87.8</v>
      </c>
      <c r="H17" s="4" t="s">
        <v>14</v>
      </c>
    </row>
    <row r="18" spans="1:8" ht="18.75" customHeight="1">
      <c r="A18" s="2">
        <v>16</v>
      </c>
      <c r="B18" s="2" t="s">
        <v>38</v>
      </c>
      <c r="C18" s="2" t="s">
        <v>10</v>
      </c>
      <c r="D18" s="2" t="s">
        <v>32</v>
      </c>
      <c r="E18" s="2" t="s">
        <v>24</v>
      </c>
      <c r="F18" s="2" t="s">
        <v>33</v>
      </c>
      <c r="G18" s="5">
        <v>87</v>
      </c>
      <c r="H18" s="4" t="s">
        <v>14</v>
      </c>
    </row>
    <row r="19" spans="1:8" ht="18.75" customHeight="1">
      <c r="A19" s="2">
        <v>17</v>
      </c>
      <c r="B19" s="2" t="s">
        <v>39</v>
      </c>
      <c r="C19" s="2" t="s">
        <v>10</v>
      </c>
      <c r="D19" s="2" t="s">
        <v>40</v>
      </c>
      <c r="E19" s="2" t="s">
        <v>41</v>
      </c>
      <c r="F19" s="2" t="s">
        <v>33</v>
      </c>
      <c r="G19" s="3">
        <v>91.04</v>
      </c>
      <c r="H19" s="4" t="s">
        <v>14</v>
      </c>
    </row>
    <row r="20" spans="1:8" ht="18.75" customHeight="1">
      <c r="A20" s="2">
        <v>18</v>
      </c>
      <c r="B20" s="2" t="s">
        <v>42</v>
      </c>
      <c r="C20" s="2" t="s">
        <v>10</v>
      </c>
      <c r="D20" s="2" t="s">
        <v>40</v>
      </c>
      <c r="E20" s="2" t="s">
        <v>41</v>
      </c>
      <c r="F20" s="2" t="s">
        <v>33</v>
      </c>
      <c r="G20" s="5">
        <v>86.32</v>
      </c>
      <c r="H20" s="4" t="s">
        <v>14</v>
      </c>
    </row>
    <row r="21" spans="1:8" ht="18.75" customHeight="1">
      <c r="A21" s="2">
        <v>19</v>
      </c>
      <c r="B21" s="2" t="s">
        <v>43</v>
      </c>
      <c r="C21" s="2" t="s">
        <v>10</v>
      </c>
      <c r="D21" s="2" t="s">
        <v>40</v>
      </c>
      <c r="E21" s="2" t="s">
        <v>41</v>
      </c>
      <c r="F21" s="2" t="s">
        <v>33</v>
      </c>
      <c r="G21" s="3">
        <v>90.04</v>
      </c>
      <c r="H21" s="4" t="s">
        <v>14</v>
      </c>
    </row>
    <row r="22" spans="1:8" ht="18.75" customHeight="1">
      <c r="A22" s="2">
        <v>20</v>
      </c>
      <c r="B22" s="2" t="s">
        <v>44</v>
      </c>
      <c r="C22" s="2" t="s">
        <v>10</v>
      </c>
      <c r="D22" s="2" t="s">
        <v>40</v>
      </c>
      <c r="E22" s="2" t="s">
        <v>41</v>
      </c>
      <c r="F22" s="2" t="s">
        <v>33</v>
      </c>
      <c r="G22" s="5">
        <v>84.6</v>
      </c>
      <c r="H22" s="4" t="s">
        <v>14</v>
      </c>
    </row>
    <row r="23" spans="1:8" ht="18.75" customHeight="1">
      <c r="A23" s="2">
        <v>21</v>
      </c>
      <c r="B23" s="2" t="s">
        <v>45</v>
      </c>
      <c r="C23" s="2" t="s">
        <v>10</v>
      </c>
      <c r="D23" s="2" t="s">
        <v>40</v>
      </c>
      <c r="E23" s="2" t="s">
        <v>41</v>
      </c>
      <c r="F23" s="2" t="s">
        <v>33</v>
      </c>
      <c r="G23" s="5">
        <v>88</v>
      </c>
      <c r="H23" s="4" t="s">
        <v>14</v>
      </c>
    </row>
    <row r="24" spans="1:8" ht="18.75" customHeight="1">
      <c r="A24" s="2">
        <v>22</v>
      </c>
      <c r="B24" s="2" t="s">
        <v>46</v>
      </c>
      <c r="C24" s="2" t="s">
        <v>10</v>
      </c>
      <c r="D24" s="2" t="s">
        <v>40</v>
      </c>
      <c r="E24" s="2" t="s">
        <v>41</v>
      </c>
      <c r="F24" s="2" t="s">
        <v>33</v>
      </c>
      <c r="G24" s="5">
        <v>89.16</v>
      </c>
      <c r="H24" s="4" t="s">
        <v>14</v>
      </c>
    </row>
    <row r="25" spans="1:8" ht="18.75" customHeight="1">
      <c r="A25" s="2">
        <v>23</v>
      </c>
      <c r="B25" s="2" t="s">
        <v>47</v>
      </c>
      <c r="C25" s="2" t="s">
        <v>10</v>
      </c>
      <c r="D25" s="2" t="s">
        <v>48</v>
      </c>
      <c r="E25" s="2" t="s">
        <v>49</v>
      </c>
      <c r="F25" s="2" t="s">
        <v>50</v>
      </c>
      <c r="G25" s="5">
        <v>88.6</v>
      </c>
      <c r="H25" s="4" t="s">
        <v>14</v>
      </c>
    </row>
    <row r="26" spans="1:8" ht="18.75" customHeight="1">
      <c r="A26" s="2">
        <v>24</v>
      </c>
      <c r="B26" s="2" t="s">
        <v>51</v>
      </c>
      <c r="C26" s="2" t="s">
        <v>10</v>
      </c>
      <c r="D26" s="2" t="s">
        <v>48</v>
      </c>
      <c r="E26" s="2" t="s">
        <v>49</v>
      </c>
      <c r="F26" s="2" t="s">
        <v>50</v>
      </c>
      <c r="G26" s="3">
        <v>91.4</v>
      </c>
      <c r="H26" s="4" t="s">
        <v>14</v>
      </c>
    </row>
    <row r="27" spans="1:8" ht="18.75" customHeight="1">
      <c r="A27" s="2">
        <v>25</v>
      </c>
      <c r="B27" s="2" t="s">
        <v>52</v>
      </c>
      <c r="C27" s="2" t="s">
        <v>10</v>
      </c>
      <c r="D27" s="2" t="s">
        <v>53</v>
      </c>
      <c r="E27" s="2" t="s">
        <v>54</v>
      </c>
      <c r="F27" s="2" t="s">
        <v>55</v>
      </c>
      <c r="G27" s="3" t="s">
        <v>56</v>
      </c>
      <c r="H27" s="4" t="s">
        <v>14</v>
      </c>
    </row>
    <row r="28" spans="1:8" ht="18.75" customHeight="1">
      <c r="A28" s="2">
        <v>26</v>
      </c>
      <c r="B28" s="2" t="str">
        <f>"唐璇"</f>
        <v>唐璇</v>
      </c>
      <c r="C28" s="2" t="str">
        <f>"男"</f>
        <v>男</v>
      </c>
      <c r="D28" s="2">
        <v>237</v>
      </c>
      <c r="E28" s="2" t="s">
        <v>57</v>
      </c>
      <c r="F28" s="2" t="s">
        <v>13</v>
      </c>
      <c r="G28" s="3">
        <v>90.67</v>
      </c>
      <c r="H28" s="6" t="s">
        <v>58</v>
      </c>
    </row>
    <row r="29" spans="1:8" ht="18.75" customHeight="1">
      <c r="A29" s="2">
        <v>27</v>
      </c>
      <c r="B29" s="2" t="str">
        <f>"吕帆"</f>
        <v>吕帆</v>
      </c>
      <c r="C29" s="2" t="str">
        <f>"男"</f>
        <v>男</v>
      </c>
      <c r="D29" s="2">
        <v>237</v>
      </c>
      <c r="E29" s="2" t="s">
        <v>57</v>
      </c>
      <c r="F29" s="2" t="s">
        <v>13</v>
      </c>
      <c r="G29" s="5">
        <v>87.33</v>
      </c>
      <c r="H29" s="6" t="s">
        <v>58</v>
      </c>
    </row>
    <row r="30" spans="1:8" ht="18.75" customHeight="1">
      <c r="A30" s="2">
        <v>28</v>
      </c>
      <c r="B30" s="2" t="str">
        <f>"李家平"</f>
        <v>李家平</v>
      </c>
      <c r="C30" s="2" t="str">
        <f>"女"</f>
        <v>女</v>
      </c>
      <c r="D30" s="2">
        <v>237</v>
      </c>
      <c r="E30" s="2" t="s">
        <v>57</v>
      </c>
      <c r="F30" s="2" t="s">
        <v>13</v>
      </c>
      <c r="G30" s="3" t="s">
        <v>56</v>
      </c>
      <c r="H30" s="6" t="s">
        <v>58</v>
      </c>
    </row>
    <row r="31" spans="1:8" ht="18.75" customHeight="1">
      <c r="A31" s="2">
        <v>29</v>
      </c>
      <c r="B31" s="2" t="str">
        <f>"王倩"</f>
        <v>王倩</v>
      </c>
      <c r="C31" s="2" t="str">
        <f>"女"</f>
        <v>女</v>
      </c>
      <c r="D31" s="2">
        <v>237</v>
      </c>
      <c r="E31" s="2" t="s">
        <v>57</v>
      </c>
      <c r="F31" s="2" t="s">
        <v>13</v>
      </c>
      <c r="G31" s="3" t="s">
        <v>56</v>
      </c>
      <c r="H31" s="6" t="s">
        <v>58</v>
      </c>
    </row>
    <row r="32" spans="1:8" ht="18.75" customHeight="1">
      <c r="A32" s="2">
        <v>30</v>
      </c>
      <c r="B32" s="2" t="str">
        <f>"任俊峰"</f>
        <v>任俊峰</v>
      </c>
      <c r="C32" s="2" t="str">
        <f>"男"</f>
        <v>男</v>
      </c>
      <c r="D32" s="2">
        <v>238</v>
      </c>
      <c r="E32" s="2" t="s">
        <v>59</v>
      </c>
      <c r="F32" s="2" t="s">
        <v>60</v>
      </c>
      <c r="G32" s="5">
        <v>89.33</v>
      </c>
      <c r="H32" s="6" t="s">
        <v>58</v>
      </c>
    </row>
    <row r="33" spans="1:8" ht="18.75" customHeight="1">
      <c r="A33" s="2">
        <v>31</v>
      </c>
      <c r="B33" s="2" t="str">
        <f>"虞亦鹏"</f>
        <v>虞亦鹏</v>
      </c>
      <c r="C33" s="2" t="str">
        <f>"男"</f>
        <v>男</v>
      </c>
      <c r="D33" s="2">
        <v>238</v>
      </c>
      <c r="E33" s="2" t="s">
        <v>59</v>
      </c>
      <c r="F33" s="2" t="s">
        <v>60</v>
      </c>
      <c r="G33" s="5">
        <v>85.5</v>
      </c>
      <c r="H33" s="6" t="s">
        <v>58</v>
      </c>
    </row>
    <row r="34" spans="1:8" ht="18.75" customHeight="1">
      <c r="A34" s="2">
        <v>32</v>
      </c>
      <c r="B34" s="2" t="str">
        <f>"康誉圆"</f>
        <v>康誉圆</v>
      </c>
      <c r="C34" s="2" t="str">
        <f aca="true" t="shared" si="0" ref="C34:C45">"女"</f>
        <v>女</v>
      </c>
      <c r="D34" s="2">
        <v>238</v>
      </c>
      <c r="E34" s="2" t="s">
        <v>59</v>
      </c>
      <c r="F34" s="2" t="s">
        <v>60</v>
      </c>
      <c r="G34" s="3">
        <v>90</v>
      </c>
      <c r="H34" s="6" t="s">
        <v>58</v>
      </c>
    </row>
    <row r="35" spans="1:8" ht="18.75" customHeight="1">
      <c r="A35" s="2">
        <v>33</v>
      </c>
      <c r="B35" s="2" t="str">
        <f>"徐胜兰"</f>
        <v>徐胜兰</v>
      </c>
      <c r="C35" s="2" t="str">
        <f t="shared" si="0"/>
        <v>女</v>
      </c>
      <c r="D35" s="2">
        <v>239</v>
      </c>
      <c r="E35" s="2" t="s">
        <v>54</v>
      </c>
      <c r="F35" s="2" t="s">
        <v>60</v>
      </c>
      <c r="G35" s="3">
        <v>88.6</v>
      </c>
      <c r="H35" s="6" t="s">
        <v>58</v>
      </c>
    </row>
    <row r="36" spans="1:8" ht="18.75" customHeight="1">
      <c r="A36" s="2">
        <v>34</v>
      </c>
      <c r="B36" s="2" t="str">
        <f>"彭丹"</f>
        <v>彭丹</v>
      </c>
      <c r="C36" s="2" t="str">
        <f t="shared" si="0"/>
        <v>女</v>
      </c>
      <c r="D36" s="2">
        <v>240</v>
      </c>
      <c r="E36" s="2" t="s">
        <v>49</v>
      </c>
      <c r="F36" s="2" t="s">
        <v>60</v>
      </c>
      <c r="G36" s="5">
        <v>86.8</v>
      </c>
      <c r="H36" s="6" t="s">
        <v>58</v>
      </c>
    </row>
    <row r="37" spans="1:8" ht="18.75" customHeight="1">
      <c r="A37" s="2">
        <v>35</v>
      </c>
      <c r="B37" s="2" t="str">
        <f>"彭苗"</f>
        <v>彭苗</v>
      </c>
      <c r="C37" s="2" t="str">
        <f t="shared" si="0"/>
        <v>女</v>
      </c>
      <c r="D37" s="2">
        <v>240</v>
      </c>
      <c r="E37" s="2" t="s">
        <v>49</v>
      </c>
      <c r="F37" s="2" t="s">
        <v>60</v>
      </c>
      <c r="G37" s="3">
        <v>94.4</v>
      </c>
      <c r="H37" s="6" t="s">
        <v>58</v>
      </c>
    </row>
    <row r="38" spans="1:8" ht="18.75" customHeight="1">
      <c r="A38" s="2">
        <v>36</v>
      </c>
      <c r="B38" s="2" t="str">
        <f>"何金郡"</f>
        <v>何金郡</v>
      </c>
      <c r="C38" s="2" t="str">
        <f t="shared" si="0"/>
        <v>女</v>
      </c>
      <c r="D38" s="2">
        <v>240</v>
      </c>
      <c r="E38" s="2" t="s">
        <v>49</v>
      </c>
      <c r="F38" s="2" t="s">
        <v>60</v>
      </c>
      <c r="G38" s="5">
        <v>82.6</v>
      </c>
      <c r="H38" s="6" t="s">
        <v>58</v>
      </c>
    </row>
    <row r="39" spans="1:8" ht="18.75" customHeight="1">
      <c r="A39" s="2">
        <v>37</v>
      </c>
      <c r="B39" s="2" t="str">
        <f>"唐琼"</f>
        <v>唐琼</v>
      </c>
      <c r="C39" s="2" t="str">
        <f t="shared" si="0"/>
        <v>女</v>
      </c>
      <c r="D39" s="2">
        <v>240</v>
      </c>
      <c r="E39" s="2" t="s">
        <v>49</v>
      </c>
      <c r="F39" s="2" t="s">
        <v>60</v>
      </c>
      <c r="G39" s="5">
        <v>86.8</v>
      </c>
      <c r="H39" s="6" t="s">
        <v>58</v>
      </c>
    </row>
    <row r="40" spans="1:8" ht="18.75" customHeight="1">
      <c r="A40" s="2">
        <v>38</v>
      </c>
      <c r="B40" s="2" t="str">
        <f>"段雅倩"</f>
        <v>段雅倩</v>
      </c>
      <c r="C40" s="2" t="str">
        <f t="shared" si="0"/>
        <v>女</v>
      </c>
      <c r="D40" s="2">
        <v>240</v>
      </c>
      <c r="E40" s="2" t="s">
        <v>49</v>
      </c>
      <c r="F40" s="2" t="s">
        <v>60</v>
      </c>
      <c r="G40" s="5">
        <v>84</v>
      </c>
      <c r="H40" s="6" t="s">
        <v>58</v>
      </c>
    </row>
    <row r="41" spans="1:8" ht="18.75" customHeight="1">
      <c r="A41" s="2">
        <v>39</v>
      </c>
      <c r="B41" s="2" t="str">
        <f>"罗慧"</f>
        <v>罗慧</v>
      </c>
      <c r="C41" s="2" t="str">
        <f t="shared" si="0"/>
        <v>女</v>
      </c>
      <c r="D41" s="2">
        <v>240</v>
      </c>
      <c r="E41" s="2" t="s">
        <v>49</v>
      </c>
      <c r="F41" s="2" t="s">
        <v>60</v>
      </c>
      <c r="G41" s="3" t="s">
        <v>56</v>
      </c>
      <c r="H41" s="6" t="s">
        <v>58</v>
      </c>
    </row>
    <row r="42" spans="1:8" ht="18.75" customHeight="1">
      <c r="A42" s="2">
        <v>40</v>
      </c>
      <c r="B42" s="2" t="str">
        <f>"万雪晴"</f>
        <v>万雪晴</v>
      </c>
      <c r="C42" s="2" t="str">
        <f t="shared" si="0"/>
        <v>女</v>
      </c>
      <c r="D42" s="2">
        <v>240</v>
      </c>
      <c r="E42" s="2" t="s">
        <v>49</v>
      </c>
      <c r="F42" s="2" t="s">
        <v>60</v>
      </c>
      <c r="G42" s="5">
        <v>82.6</v>
      </c>
      <c r="H42" s="6" t="s">
        <v>58</v>
      </c>
    </row>
    <row r="43" spans="1:8" ht="18.75" customHeight="1">
      <c r="A43" s="2">
        <v>41</v>
      </c>
      <c r="B43" s="2" t="str">
        <f>"周湘衡"</f>
        <v>周湘衡</v>
      </c>
      <c r="C43" s="2" t="str">
        <f t="shared" si="0"/>
        <v>女</v>
      </c>
      <c r="D43" s="2">
        <v>240</v>
      </c>
      <c r="E43" s="2" t="s">
        <v>49</v>
      </c>
      <c r="F43" s="2" t="s">
        <v>60</v>
      </c>
      <c r="G43" s="5">
        <v>84.6</v>
      </c>
      <c r="H43" s="6" t="s">
        <v>58</v>
      </c>
    </row>
    <row r="44" spans="1:8" ht="18.75" customHeight="1">
      <c r="A44" s="2">
        <v>42</v>
      </c>
      <c r="B44" s="2" t="str">
        <f>"陈丽"</f>
        <v>陈丽</v>
      </c>
      <c r="C44" s="2" t="str">
        <f t="shared" si="0"/>
        <v>女</v>
      </c>
      <c r="D44" s="2">
        <v>240</v>
      </c>
      <c r="E44" s="2" t="s">
        <v>49</v>
      </c>
      <c r="F44" s="2" t="s">
        <v>60</v>
      </c>
      <c r="G44" s="5">
        <v>82.8</v>
      </c>
      <c r="H44" s="6" t="s">
        <v>58</v>
      </c>
    </row>
    <row r="45" spans="1:8" ht="18.75" customHeight="1">
      <c r="A45" s="2">
        <v>43</v>
      </c>
      <c r="B45" s="2" t="str">
        <f>"周舟"</f>
        <v>周舟</v>
      </c>
      <c r="C45" s="2" t="str">
        <f t="shared" si="0"/>
        <v>女</v>
      </c>
      <c r="D45" s="2">
        <v>241</v>
      </c>
      <c r="E45" s="2" t="s">
        <v>12</v>
      </c>
      <c r="F45" s="2" t="s">
        <v>60</v>
      </c>
      <c r="G45" s="3">
        <v>86.6</v>
      </c>
      <c r="H45" s="6" t="s">
        <v>58</v>
      </c>
    </row>
    <row r="46" spans="1:8" ht="18.75" customHeight="1">
      <c r="A46" s="2">
        <v>44</v>
      </c>
      <c r="B46" s="2" t="str">
        <f>"陈军"</f>
        <v>陈军</v>
      </c>
      <c r="C46" s="2" t="str">
        <f>"男"</f>
        <v>男</v>
      </c>
      <c r="D46" s="2">
        <v>241</v>
      </c>
      <c r="E46" s="2" t="s">
        <v>12</v>
      </c>
      <c r="F46" s="2" t="s">
        <v>60</v>
      </c>
      <c r="G46" s="3">
        <v>89.2</v>
      </c>
      <c r="H46" s="6" t="s">
        <v>58</v>
      </c>
    </row>
    <row r="47" spans="1:16" ht="18.75" customHeight="1">
      <c r="A47" s="2">
        <v>45</v>
      </c>
      <c r="B47" s="2" t="str">
        <f>"蒋婕"</f>
        <v>蒋婕</v>
      </c>
      <c r="C47" s="2" t="str">
        <f>"女"</f>
        <v>女</v>
      </c>
      <c r="D47" s="2">
        <v>241</v>
      </c>
      <c r="E47" s="2" t="s">
        <v>12</v>
      </c>
      <c r="F47" s="2" t="s">
        <v>60</v>
      </c>
      <c r="G47" s="3">
        <v>88.6</v>
      </c>
      <c r="H47" s="6" t="s">
        <v>58</v>
      </c>
      <c r="L47" s="7"/>
      <c r="M47" s="10"/>
      <c r="N47" s="11"/>
      <c r="O47" s="7"/>
      <c r="P47" s="7"/>
    </row>
    <row r="48" spans="1:16" ht="18.75" customHeight="1">
      <c r="A48" s="2">
        <v>46</v>
      </c>
      <c r="B48" s="2" t="str">
        <f>"李智敏"</f>
        <v>李智敏</v>
      </c>
      <c r="C48" s="2" t="str">
        <f>"女"</f>
        <v>女</v>
      </c>
      <c r="D48" s="2">
        <v>243</v>
      </c>
      <c r="E48" s="2" t="s">
        <v>41</v>
      </c>
      <c r="F48" s="2" t="s">
        <v>60</v>
      </c>
      <c r="G48" s="3">
        <v>90.2</v>
      </c>
      <c r="H48" s="6" t="s">
        <v>58</v>
      </c>
      <c r="L48" s="7"/>
      <c r="M48" s="8"/>
      <c r="N48" s="12"/>
      <c r="O48" s="7"/>
      <c r="P48" s="7"/>
    </row>
    <row r="49" spans="1:16" ht="18.75" customHeight="1">
      <c r="A49" s="2">
        <v>47</v>
      </c>
      <c r="B49" s="2" t="str">
        <f>"张明媚"</f>
        <v>张明媚</v>
      </c>
      <c r="C49" s="2" t="str">
        <f>"女"</f>
        <v>女</v>
      </c>
      <c r="D49" s="2">
        <v>244</v>
      </c>
      <c r="E49" s="2" t="s">
        <v>29</v>
      </c>
      <c r="F49" s="2" t="s">
        <v>60</v>
      </c>
      <c r="G49" s="3">
        <v>83</v>
      </c>
      <c r="H49" s="6" t="s">
        <v>58</v>
      </c>
      <c r="L49" s="7"/>
      <c r="M49" s="10"/>
      <c r="N49" s="11"/>
      <c r="O49" s="7"/>
      <c r="P49" s="7"/>
    </row>
    <row r="50" spans="1:16" ht="18.75" customHeight="1">
      <c r="A50" s="2">
        <v>48</v>
      </c>
      <c r="B50" s="2" t="str">
        <f>"刘富邦"</f>
        <v>刘富邦</v>
      </c>
      <c r="C50" s="2" t="str">
        <f>"男"</f>
        <v>男</v>
      </c>
      <c r="D50" s="2">
        <v>247</v>
      </c>
      <c r="E50" s="2" t="s">
        <v>61</v>
      </c>
      <c r="F50" s="2" t="s">
        <v>33</v>
      </c>
      <c r="G50" s="3">
        <v>90.4</v>
      </c>
      <c r="H50" s="6" t="s">
        <v>58</v>
      </c>
      <c r="L50" s="7"/>
      <c r="M50" s="8"/>
      <c r="N50" s="12"/>
      <c r="O50" s="7"/>
      <c r="P50" s="7"/>
    </row>
    <row r="51" spans="1:16" ht="18.75" customHeight="1">
      <c r="A51" s="2">
        <v>49</v>
      </c>
      <c r="B51" s="2" t="str">
        <f>"赵方靖"</f>
        <v>赵方靖</v>
      </c>
      <c r="C51" s="2" t="str">
        <f>"女"</f>
        <v>女</v>
      </c>
      <c r="D51" s="2">
        <v>248</v>
      </c>
      <c r="E51" s="2" t="s">
        <v>54</v>
      </c>
      <c r="F51" s="2" t="s">
        <v>62</v>
      </c>
      <c r="G51" s="3">
        <v>90.6</v>
      </c>
      <c r="H51" s="6" t="s">
        <v>58</v>
      </c>
      <c r="L51" s="7"/>
      <c r="M51" s="8"/>
      <c r="N51" s="12"/>
      <c r="O51" s="7"/>
      <c r="P51" s="7"/>
    </row>
    <row r="52" spans="1:16" ht="18.75" customHeight="1">
      <c r="A52" s="2">
        <v>50</v>
      </c>
      <c r="B52" s="2" t="str">
        <f>"凌欣"</f>
        <v>凌欣</v>
      </c>
      <c r="C52" s="2" t="str">
        <f>"男"</f>
        <v>男</v>
      </c>
      <c r="D52" s="2">
        <v>250</v>
      </c>
      <c r="E52" s="2" t="s">
        <v>41</v>
      </c>
      <c r="F52" s="2" t="s">
        <v>62</v>
      </c>
      <c r="G52" s="3">
        <v>92.6</v>
      </c>
      <c r="H52" s="6" t="s">
        <v>58</v>
      </c>
      <c r="L52" s="7"/>
      <c r="M52" s="8"/>
      <c r="N52" s="12"/>
      <c r="O52" s="7"/>
      <c r="P52" s="7"/>
    </row>
    <row r="53" spans="1:16" ht="18.75" customHeight="1">
      <c r="A53" s="2">
        <v>51</v>
      </c>
      <c r="B53" s="2" t="str">
        <f>"曾成"</f>
        <v>曾成</v>
      </c>
      <c r="C53" s="2" t="str">
        <f>"男"</f>
        <v>男</v>
      </c>
      <c r="D53" s="2">
        <v>255</v>
      </c>
      <c r="E53" s="2" t="s">
        <v>57</v>
      </c>
      <c r="F53" s="2" t="s">
        <v>50</v>
      </c>
      <c r="G53" s="3">
        <v>89</v>
      </c>
      <c r="H53" s="6" t="s">
        <v>58</v>
      </c>
      <c r="L53" s="7"/>
      <c r="M53" s="8"/>
      <c r="N53" s="12"/>
      <c r="O53" s="7"/>
      <c r="P53" s="7"/>
    </row>
    <row r="54" spans="1:16" ht="18.75" customHeight="1">
      <c r="A54" s="2">
        <v>52</v>
      </c>
      <c r="B54" s="2" t="str">
        <f>"刘琛"</f>
        <v>刘琛</v>
      </c>
      <c r="C54" s="2" t="str">
        <f>"女"</f>
        <v>女</v>
      </c>
      <c r="D54" s="2">
        <v>256</v>
      </c>
      <c r="E54" s="2" t="s">
        <v>49</v>
      </c>
      <c r="F54" s="2" t="s">
        <v>50</v>
      </c>
      <c r="G54" s="5">
        <v>85.4</v>
      </c>
      <c r="H54" s="6" t="s">
        <v>58</v>
      </c>
      <c r="L54" s="7"/>
      <c r="M54" s="10"/>
      <c r="N54" s="11"/>
      <c r="O54" s="7"/>
      <c r="P54" s="7"/>
    </row>
    <row r="55" spans="1:16" ht="18.75" customHeight="1">
      <c r="A55" s="2">
        <v>53</v>
      </c>
      <c r="B55" s="2" t="str">
        <f>"付红"</f>
        <v>付红</v>
      </c>
      <c r="C55" s="2" t="str">
        <f>"女"</f>
        <v>女</v>
      </c>
      <c r="D55" s="2">
        <v>256</v>
      </c>
      <c r="E55" s="2" t="s">
        <v>49</v>
      </c>
      <c r="F55" s="2" t="s">
        <v>50</v>
      </c>
      <c r="G55" s="3">
        <v>90</v>
      </c>
      <c r="H55" s="6" t="s">
        <v>58</v>
      </c>
      <c r="L55" s="7"/>
      <c r="M55" s="8"/>
      <c r="N55" s="12"/>
      <c r="O55" s="7"/>
      <c r="P55" s="7"/>
    </row>
    <row r="56" spans="1:16" ht="18.75" customHeight="1">
      <c r="A56" s="2">
        <v>54</v>
      </c>
      <c r="B56" s="2" t="str">
        <f>"申权"</f>
        <v>申权</v>
      </c>
      <c r="C56" s="2" t="str">
        <f>"男"</f>
        <v>男</v>
      </c>
      <c r="D56" s="2">
        <v>258</v>
      </c>
      <c r="E56" s="2" t="s">
        <v>19</v>
      </c>
      <c r="F56" s="2" t="s">
        <v>50</v>
      </c>
      <c r="G56" s="3">
        <v>93.84</v>
      </c>
      <c r="H56" s="6" t="s">
        <v>58</v>
      </c>
      <c r="L56" s="7"/>
      <c r="M56" s="10"/>
      <c r="N56" s="11"/>
      <c r="O56" s="7"/>
      <c r="P56" s="7"/>
    </row>
    <row r="57" spans="1:16" ht="18.75" customHeight="1">
      <c r="A57" s="2">
        <v>55</v>
      </c>
      <c r="B57" s="2" t="str">
        <f>"蒋芬"</f>
        <v>蒋芬</v>
      </c>
      <c r="C57" s="2" t="str">
        <f>"女"</f>
        <v>女</v>
      </c>
      <c r="D57" s="2">
        <v>259</v>
      </c>
      <c r="E57" s="2" t="s">
        <v>41</v>
      </c>
      <c r="F57" s="2" t="s">
        <v>50</v>
      </c>
      <c r="G57" s="3">
        <v>89.76</v>
      </c>
      <c r="H57" s="6" t="s">
        <v>58</v>
      </c>
      <c r="L57" s="7"/>
      <c r="M57" s="8"/>
      <c r="N57" s="12"/>
      <c r="O57" s="7"/>
      <c r="P57" s="7"/>
    </row>
    <row r="58" spans="1:16" ht="18.75" customHeight="1">
      <c r="A58" s="2">
        <v>56</v>
      </c>
      <c r="B58" s="2" t="str">
        <f>"肖唐莉"</f>
        <v>肖唐莉</v>
      </c>
      <c r="C58" s="2" t="str">
        <f>"女"</f>
        <v>女</v>
      </c>
      <c r="D58" s="2">
        <v>259</v>
      </c>
      <c r="E58" s="2" t="s">
        <v>41</v>
      </c>
      <c r="F58" s="2" t="s">
        <v>50</v>
      </c>
      <c r="G58" s="3">
        <v>89.24</v>
      </c>
      <c r="H58" s="6" t="s">
        <v>58</v>
      </c>
      <c r="L58" s="7"/>
      <c r="M58" s="8"/>
      <c r="N58" s="12"/>
      <c r="O58" s="7"/>
      <c r="P58" s="7"/>
    </row>
    <row r="59" spans="1:16" ht="18.75" customHeight="1">
      <c r="A59" s="2">
        <v>57</v>
      </c>
      <c r="B59" s="2" t="str">
        <f>"刘冰芯"</f>
        <v>刘冰芯</v>
      </c>
      <c r="C59" s="2" t="str">
        <f>"女"</f>
        <v>女</v>
      </c>
      <c r="D59" s="2">
        <v>262</v>
      </c>
      <c r="E59" s="2" t="s">
        <v>59</v>
      </c>
      <c r="F59" s="2" t="s">
        <v>63</v>
      </c>
      <c r="G59" s="3">
        <v>89.33</v>
      </c>
      <c r="H59" s="6" t="s">
        <v>58</v>
      </c>
      <c r="L59" s="7"/>
      <c r="M59" s="8"/>
      <c r="N59" s="12"/>
      <c r="O59" s="7"/>
      <c r="P59" s="7"/>
    </row>
    <row r="60" spans="1:16" ht="18.75" customHeight="1">
      <c r="A60" s="2">
        <v>58</v>
      </c>
      <c r="B60" s="2" t="str">
        <f>"谢婷"</f>
        <v>谢婷</v>
      </c>
      <c r="C60" s="2" t="str">
        <f>"女"</f>
        <v>女</v>
      </c>
      <c r="D60" s="2">
        <v>262</v>
      </c>
      <c r="E60" s="2" t="s">
        <v>59</v>
      </c>
      <c r="F60" s="2" t="s">
        <v>63</v>
      </c>
      <c r="G60" s="5">
        <v>83.73</v>
      </c>
      <c r="H60" s="6" t="s">
        <v>58</v>
      </c>
      <c r="L60" s="7"/>
      <c r="M60" s="10"/>
      <c r="N60" s="11"/>
      <c r="O60" s="7"/>
      <c r="P60" s="7"/>
    </row>
    <row r="61" spans="1:16" ht="18.75" customHeight="1">
      <c r="A61" s="2">
        <v>59</v>
      </c>
      <c r="B61" s="2" t="str">
        <f>"甘厚根"</f>
        <v>甘厚根</v>
      </c>
      <c r="C61" s="2" t="str">
        <f>"男"</f>
        <v>男</v>
      </c>
      <c r="D61" s="2">
        <v>262</v>
      </c>
      <c r="E61" s="2" t="s">
        <v>59</v>
      </c>
      <c r="F61" s="2" t="s">
        <v>63</v>
      </c>
      <c r="G61" s="5">
        <v>85.33</v>
      </c>
      <c r="H61" s="6" t="s">
        <v>58</v>
      </c>
      <c r="L61" s="7"/>
      <c r="M61" s="8"/>
      <c r="N61" s="12"/>
      <c r="O61" s="7"/>
      <c r="P61" s="7"/>
    </row>
    <row r="62" spans="1:16" ht="18.75" customHeight="1">
      <c r="A62" s="2">
        <v>60</v>
      </c>
      <c r="B62" s="2" t="str">
        <f>"刘文兰"</f>
        <v>刘文兰</v>
      </c>
      <c r="C62" s="2" t="str">
        <f aca="true" t="shared" si="1" ref="C62:C67">"女"</f>
        <v>女</v>
      </c>
      <c r="D62" s="2">
        <v>262</v>
      </c>
      <c r="E62" s="2" t="s">
        <v>59</v>
      </c>
      <c r="F62" s="2" t="s">
        <v>63</v>
      </c>
      <c r="G62" s="3" t="s">
        <v>56</v>
      </c>
      <c r="H62" s="6" t="s">
        <v>58</v>
      </c>
      <c r="L62" s="7"/>
      <c r="M62" s="8"/>
      <c r="N62" s="12"/>
      <c r="O62" s="7"/>
      <c r="P62" s="7"/>
    </row>
    <row r="63" spans="1:16" ht="18.75" customHeight="1">
      <c r="A63" s="2">
        <v>61</v>
      </c>
      <c r="B63" s="2" t="str">
        <f>"谭雅裕"</f>
        <v>谭雅裕</v>
      </c>
      <c r="C63" s="2" t="str">
        <f t="shared" si="1"/>
        <v>女</v>
      </c>
      <c r="D63" s="2">
        <v>262</v>
      </c>
      <c r="E63" s="2" t="s">
        <v>59</v>
      </c>
      <c r="F63" s="2" t="s">
        <v>63</v>
      </c>
      <c r="G63" s="5">
        <v>88.33</v>
      </c>
      <c r="H63" s="6" t="s">
        <v>58</v>
      </c>
      <c r="L63" s="7"/>
      <c r="M63" s="10"/>
      <c r="N63" s="11"/>
      <c r="O63" s="7"/>
      <c r="P63" s="7"/>
    </row>
    <row r="64" spans="1:16" ht="18.75" customHeight="1">
      <c r="A64" s="2">
        <v>62</v>
      </c>
      <c r="B64" s="2" t="str">
        <f>"周倩"</f>
        <v>周倩</v>
      </c>
      <c r="C64" s="2" t="str">
        <f t="shared" si="1"/>
        <v>女</v>
      </c>
      <c r="D64" s="2">
        <v>262</v>
      </c>
      <c r="E64" s="2" t="s">
        <v>59</v>
      </c>
      <c r="F64" s="2" t="s">
        <v>63</v>
      </c>
      <c r="G64" s="3" t="s">
        <v>56</v>
      </c>
      <c r="H64" s="6" t="s">
        <v>58</v>
      </c>
      <c r="L64" s="7"/>
      <c r="M64" s="8"/>
      <c r="N64" s="12"/>
      <c r="O64" s="7"/>
      <c r="P64" s="7"/>
    </row>
    <row r="65" spans="1:16" ht="18.75" customHeight="1">
      <c r="A65" s="2">
        <v>63</v>
      </c>
      <c r="B65" s="2" t="str">
        <f>"谢倩"</f>
        <v>谢倩</v>
      </c>
      <c r="C65" s="2" t="str">
        <f t="shared" si="1"/>
        <v>女</v>
      </c>
      <c r="D65" s="2">
        <v>262</v>
      </c>
      <c r="E65" s="2" t="s">
        <v>59</v>
      </c>
      <c r="F65" s="2" t="s">
        <v>63</v>
      </c>
      <c r="G65" s="3" t="s">
        <v>56</v>
      </c>
      <c r="H65" s="6" t="s">
        <v>58</v>
      </c>
      <c r="L65" s="7"/>
      <c r="M65" s="10"/>
      <c r="N65" s="11"/>
      <c r="O65" s="7"/>
      <c r="P65" s="7"/>
    </row>
    <row r="66" spans="1:16" ht="18.75" customHeight="1">
      <c r="A66" s="2">
        <v>64</v>
      </c>
      <c r="B66" s="2" t="str">
        <f>"徐恋"</f>
        <v>徐恋</v>
      </c>
      <c r="C66" s="2" t="str">
        <f t="shared" si="1"/>
        <v>女</v>
      </c>
      <c r="D66" s="2">
        <v>262</v>
      </c>
      <c r="E66" s="2" t="s">
        <v>59</v>
      </c>
      <c r="F66" s="2" t="s">
        <v>63</v>
      </c>
      <c r="G66" s="5">
        <v>83.17</v>
      </c>
      <c r="H66" s="6" t="s">
        <v>58</v>
      </c>
      <c r="L66" s="7"/>
      <c r="M66" s="8"/>
      <c r="N66" s="12"/>
      <c r="O66" s="7"/>
      <c r="P66" s="7"/>
    </row>
    <row r="67" spans="1:16" ht="18.75" customHeight="1">
      <c r="A67" s="2">
        <v>65</v>
      </c>
      <c r="B67" s="2" t="str">
        <f>"曹慧玲"</f>
        <v>曹慧玲</v>
      </c>
      <c r="C67" s="2" t="str">
        <f t="shared" si="1"/>
        <v>女</v>
      </c>
      <c r="D67" s="2">
        <v>262</v>
      </c>
      <c r="E67" s="2" t="s">
        <v>59</v>
      </c>
      <c r="F67" s="2" t="s">
        <v>63</v>
      </c>
      <c r="G67" s="5">
        <v>87.33</v>
      </c>
      <c r="H67" s="6" t="s">
        <v>58</v>
      </c>
      <c r="L67" s="7"/>
      <c r="M67" s="8"/>
      <c r="N67" s="12"/>
      <c r="O67" s="7"/>
      <c r="P67" s="7"/>
    </row>
    <row r="68" spans="1:16" ht="18.75" customHeight="1">
      <c r="A68" s="2">
        <v>66</v>
      </c>
      <c r="B68" s="2" t="str">
        <f>"唐健峰"</f>
        <v>唐健峰</v>
      </c>
      <c r="C68" s="2" t="str">
        <f>"男"</f>
        <v>男</v>
      </c>
      <c r="D68" s="2">
        <v>263</v>
      </c>
      <c r="E68" s="2" t="s">
        <v>64</v>
      </c>
      <c r="F68" s="2" t="s">
        <v>63</v>
      </c>
      <c r="G68" s="5">
        <v>86.6</v>
      </c>
      <c r="H68" s="6" t="s">
        <v>58</v>
      </c>
      <c r="L68" s="7"/>
      <c r="M68" s="8"/>
      <c r="N68" s="12"/>
      <c r="O68" s="7"/>
      <c r="P68" s="7"/>
    </row>
    <row r="69" spans="1:16" ht="18.75" customHeight="1">
      <c r="A69" s="2">
        <v>67</v>
      </c>
      <c r="B69" s="2" t="str">
        <f>"曾茂"</f>
        <v>曾茂</v>
      </c>
      <c r="C69" s="2" t="str">
        <f>"女"</f>
        <v>女</v>
      </c>
      <c r="D69" s="2">
        <v>263</v>
      </c>
      <c r="E69" s="2" t="s">
        <v>64</v>
      </c>
      <c r="F69" s="2" t="s">
        <v>63</v>
      </c>
      <c r="G69" s="3">
        <v>92</v>
      </c>
      <c r="H69" s="6" t="s">
        <v>58</v>
      </c>
      <c r="L69" s="7"/>
      <c r="M69" s="8"/>
      <c r="N69" s="12"/>
      <c r="O69" s="7"/>
      <c r="P69" s="7"/>
    </row>
    <row r="70" spans="1:16" ht="18.75" customHeight="1">
      <c r="A70" s="2">
        <v>68</v>
      </c>
      <c r="B70" s="2" t="str">
        <f>"江宗虹"</f>
        <v>江宗虹</v>
      </c>
      <c r="C70" s="2" t="str">
        <f>"男"</f>
        <v>男</v>
      </c>
      <c r="D70" s="2">
        <v>263</v>
      </c>
      <c r="E70" s="2" t="s">
        <v>64</v>
      </c>
      <c r="F70" s="2" t="s">
        <v>63</v>
      </c>
      <c r="G70" s="3" t="s">
        <v>56</v>
      </c>
      <c r="H70" s="6" t="s">
        <v>58</v>
      </c>
      <c r="L70" s="7"/>
      <c r="M70" s="10"/>
      <c r="N70" s="11"/>
      <c r="O70" s="7"/>
      <c r="P70" s="7"/>
    </row>
    <row r="71" spans="1:16" ht="18.75" customHeight="1">
      <c r="A71" s="2">
        <v>69</v>
      </c>
      <c r="B71" s="2" t="str">
        <f>"王阳"</f>
        <v>王阳</v>
      </c>
      <c r="C71" s="2" t="str">
        <f>"女"</f>
        <v>女</v>
      </c>
      <c r="D71" s="2">
        <v>263</v>
      </c>
      <c r="E71" s="2" t="s">
        <v>64</v>
      </c>
      <c r="F71" s="2" t="s">
        <v>63</v>
      </c>
      <c r="G71" s="5">
        <v>83.6</v>
      </c>
      <c r="H71" s="6" t="s">
        <v>58</v>
      </c>
      <c r="L71" s="7"/>
      <c r="M71" s="8"/>
      <c r="N71" s="12"/>
      <c r="O71" s="7"/>
      <c r="P71" s="7"/>
    </row>
    <row r="72" spans="12:16" ht="13.5">
      <c r="L72" s="7"/>
      <c r="M72" s="7"/>
      <c r="N72" s="7"/>
      <c r="O72" s="7"/>
      <c r="P72" s="7"/>
    </row>
    <row r="73" spans="12:16" ht="13.5">
      <c r="L73" s="7"/>
      <c r="M73" s="7"/>
      <c r="N73" s="7"/>
      <c r="O73" s="7"/>
      <c r="P73" s="7"/>
    </row>
  </sheetData>
  <sheetProtection/>
  <mergeCells count="1">
    <mergeCell ref="A1:H1"/>
  </mergeCells>
  <printOptions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2021-07-21T03:58:00Z</cp:lastPrinted>
  <dcterms:created xsi:type="dcterms:W3CDTF">2021-07-21T03:45:00Z</dcterms:created>
  <dcterms:modified xsi:type="dcterms:W3CDTF">2021-07-26T08:10:37Z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1A85BA3E8D2841F3A4E3D4B4A4655347</vt:lpwstr>
  </property>
  <property fmtid="{D5CDD505-2E9C-101B-9397-08002B2CF9AE}" pid="3" name="KSOProductBuildVer">
    <vt:lpwstr>2052-11.1.0.10667</vt:lpwstr>
  </property>
</Properties>
</file>