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<sst xmlns="http://schemas.openxmlformats.org/spreadsheetml/2006/main" count="35" uniqueCount="35">
  <si>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2024年衡阳县一般公共预算收入预算（草案）表</t>
  </si>
  <si>
    <t>单位：万元</t>
  </si>
  <si>
    <t>项       目</t>
  </si>
  <si>
    <t>2024年
计划数</t>
  </si>
  <si>
    <t>2023年
预计决算数</t>
  </si>
  <si>
    <t>比上年
增减额</t>
  </si>
  <si>
    <t>比上年     增长%</t>
  </si>
  <si>
    <t>备注</t>
  </si>
  <si>
    <t>一、 地方收入</t>
  </si>
  <si>
    <t xml:space="preserve">    1、税收收入</t>
  </si>
  <si>
    <t xml:space="preserve">      增值税</t>
  </si>
  <si>
    <t xml:space="preserve">      企业所得税</t>
  </si>
  <si>
    <t xml:space="preserve">      个人所得税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</si>
  <si>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</si>
  <si>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</si>
  <si>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</si>
  <si>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</si>
  <si>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</si>
  <si>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</si>
  <si>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</si>
  <si>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</si>
  <si>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</si>
  <si>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烟叶税</t>
  </si>
  <si>
    <t xml:space="preserve">      环境保护税</t>
  </si>
  <si>
    <t xml:space="preserve">      其他税收收入</t>
  </si>
  <si>
    <t xml:space="preserve">    2、非税收入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</si>
  <si>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</si>
  <si>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</si>
  <si>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</si>
  <si>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</si>
  <si>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国有资源（资产）有偿使用收入</t>
  </si>
  <si>
    <t xml:space="preserve">      其他收入</t>
  </si>
  <si>
    <t>二、上划中央收入</t>
  </si>
  <si>
    <t>三、上划省级收入</t>
  </si>
  <si>
    <t>一般公共预算收入合计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</si>
</sst>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_ ;[Red]\-0\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" fillId="0" borderId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0">
      <alignment vertical="center"/>
    </xf>
    <xf numFmtId="176" fontId="1" fillId="0" borderId="0" xfId="50" applyNumberFormat="1" applyAlignment="1">
      <alignment horizontal="center" vertical="center"/>
    </xf>
    <xf numFmtId="177" fontId="1" fillId="0" borderId="0" xfId="50" applyNumberFormat="1" applyAlignment="1">
      <alignment horizontal="center" vertical="center"/>
    </xf>
    <xf numFmtId="10" fontId="1" fillId="0" borderId="0" xfId="50" applyNumberFormat="1" applyFont="1" applyAlignment="1">
      <alignment horizontal="center" vertical="center"/>
    </xf>
    <xf numFmtId="0" fontId="2" fillId="0" borderId="0" xfId="50" applyFont="1">
      <alignment vertical="center"/>
    </xf>
    <xf numFmtId="0" fontId="3" fillId="0" borderId="0" xfId="50" applyFont="1" applyAlignment="1">
      <alignment horizontal="center" vertical="center"/>
    </xf>
    <xf numFmtId="10" fontId="4" fillId="0" borderId="0" xfId="50" applyNumberFormat="1" applyFont="1" applyAlignment="1">
      <alignment horizontal="right" vertical="center"/>
    </xf>
    <xf numFmtId="0" fontId="5" fillId="0" borderId="1" xfId="50" applyFont="1" applyBorder="1" applyAlignment="1">
      <alignment horizontal="center" vertical="center"/>
    </xf>
    <xf numFmtId="176" fontId="5" fillId="0" borderId="2" xfId="50" applyNumberFormat="1" applyFont="1" applyBorder="1" applyAlignment="1">
      <alignment horizontal="center" vertical="center" wrapText="1"/>
    </xf>
    <xf numFmtId="177" fontId="5" fillId="0" borderId="2" xfId="50" applyNumberFormat="1" applyFont="1" applyBorder="1" applyAlignment="1">
      <alignment horizontal="center" vertical="center" wrapText="1"/>
    </xf>
    <xf numFmtId="10" fontId="5" fillId="0" borderId="2" xfId="50" applyNumberFormat="1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/>
    </xf>
    <xf numFmtId="0" fontId="5" fillId="0" borderId="4" xfId="50" applyFont="1" applyBorder="1">
      <alignment vertical="center"/>
    </xf>
    <xf numFmtId="176" fontId="5" fillId="0" borderId="5" xfId="50" applyNumberFormat="1" applyFont="1" applyFill="1" applyBorder="1" applyAlignment="1">
      <alignment horizontal="center" vertical="center" wrapText="1"/>
    </xf>
    <xf numFmtId="10" fontId="5" fillId="0" borderId="5" xfId="50" applyNumberFormat="1" applyFont="1" applyBorder="1" applyAlignment="1">
      <alignment horizontal="center" vertical="center"/>
    </xf>
    <xf numFmtId="0" fontId="2" fillId="0" borderId="6" xfId="50" applyFont="1" applyBorder="1">
      <alignment vertical="center"/>
    </xf>
    <xf numFmtId="176" fontId="5" fillId="0" borderId="5" xfId="26" applyNumberFormat="1" applyFont="1" applyBorder="1" applyAlignment="1">
      <alignment horizontal="center" vertical="center" wrapText="1"/>
    </xf>
    <xf numFmtId="177" fontId="5" fillId="0" borderId="5" xfId="50" applyNumberFormat="1" applyFont="1" applyFill="1" applyBorder="1" applyAlignment="1">
      <alignment horizontal="center" vertical="center" wrapText="1"/>
    </xf>
    <xf numFmtId="0" fontId="4" fillId="0" borderId="6" xfId="50" applyFont="1" applyBorder="1">
      <alignment vertical="center"/>
    </xf>
    <xf numFmtId="0" fontId="2" fillId="0" borderId="4" xfId="50" applyFont="1" applyBorder="1">
      <alignment vertical="center"/>
    </xf>
    <xf numFmtId="177" fontId="2" fillId="0" borderId="5" xfId="26" applyNumberFormat="1" applyFont="1" applyBorder="1" applyAlignment="1">
      <alignment horizontal="center" vertical="center" wrapText="1"/>
    </xf>
    <xf numFmtId="177" fontId="2" fillId="0" borderId="5" xfId="50" applyNumberFormat="1" applyFont="1" applyFill="1" applyBorder="1" applyAlignment="1">
      <alignment horizontal="center" vertical="center" wrapText="1"/>
    </xf>
    <xf numFmtId="10" fontId="2" fillId="0" borderId="5" xfId="50" applyNumberFormat="1" applyFont="1" applyBorder="1" applyAlignment="1">
      <alignment horizontal="center" vertical="center"/>
    </xf>
    <xf numFmtId="176" fontId="2" fillId="0" borderId="5" xfId="26" applyNumberFormat="1" applyFont="1" applyBorder="1" applyAlignment="1">
      <alignment horizontal="center" vertical="center" wrapText="1"/>
    </xf>
    <xf numFmtId="0" fontId="2" fillId="0" borderId="5" xfId="26" applyNumberFormat="1" applyFont="1" applyBorder="1" applyAlignment="1">
      <alignment horizontal="center" vertical="center" wrapText="1"/>
    </xf>
    <xf numFmtId="177" fontId="2" fillId="0" borderId="5" xfId="50" applyNumberFormat="1" applyFont="1" applyBorder="1" applyAlignment="1">
      <alignment horizontal="center" vertical="center"/>
    </xf>
    <xf numFmtId="177" fontId="5" fillId="0" borderId="5" xfId="26" applyNumberFormat="1" applyFont="1" applyBorder="1" applyAlignment="1">
      <alignment horizontal="center" vertical="center" wrapText="1"/>
    </xf>
    <xf numFmtId="177" fontId="5" fillId="0" borderId="5" xfId="50" applyNumberFormat="1" applyFont="1" applyBorder="1" applyAlignment="1">
      <alignment horizontal="center" vertical="center"/>
    </xf>
    <xf numFmtId="177" fontId="2" fillId="0" borderId="6" xfId="50" applyNumberFormat="1" applyFont="1" applyBorder="1">
      <alignment vertical="center"/>
    </xf>
    <xf numFmtId="176" fontId="5" fillId="0" borderId="5" xfId="50" applyNumberFormat="1" applyFont="1" applyFill="1" applyBorder="1" applyAlignment="1">
      <alignment horizontal="center" vertical="center"/>
    </xf>
    <xf numFmtId="0" fontId="5" fillId="0" borderId="7" xfId="50" applyFont="1" applyBorder="1" applyAlignment="1">
      <alignment vertical="center"/>
    </xf>
    <xf numFmtId="176" fontId="5" fillId="0" borderId="8" xfId="26" applyNumberFormat="1" applyFont="1" applyFill="1" applyBorder="1" applyAlignment="1">
      <alignment horizontal="center" vertical="center"/>
    </xf>
    <xf numFmtId="178" fontId="5" fillId="0" borderId="8" xfId="26" applyNumberFormat="1" applyFont="1" applyFill="1" applyBorder="1" applyAlignment="1">
      <alignment horizontal="center" vertical="center"/>
    </xf>
    <xf numFmtId="10" fontId="5" fillId="0" borderId="8" xfId="50" applyNumberFormat="1" applyFont="1" applyBorder="1" applyAlignment="1">
      <alignment horizontal="center" vertical="center"/>
    </xf>
    <xf numFmtId="0" fontId="4" fillId="0" borderId="9" xfId="50" applyFont="1" applyBorder="1">
      <alignment vertical="center"/>
    </xf>
    <xf numFmtId="0" fontId="2" fillId="0" borderId="10" xfId="26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13年预算收入安排_2016年预算执行及2017年年初预算草案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6年预算执行及2017年年初预算草案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J6" sqref="J6"/>
    </sheetView>
  </sheetViews>
  <sheetFormatPr defaultColWidth="9" defaultRowHeight="14.25" outlineLevelCol="5"/>
  <cols>
    <col min="1" max="1" width="33.875" style="1" customWidth="1"/>
    <col min="2" max="2" width="9.625" style="2" customWidth="1"/>
    <col min="3" max="3" width="10.375" style="2" customWidth="1"/>
    <col min="4" max="4" width="9.625" style="3" customWidth="1"/>
    <col min="5" max="5" width="9.625" style="4" customWidth="1"/>
    <col min="6" max="6" width="8.875" style="1" customWidth="1"/>
    <col min="7" max="16384" width="9" style="1"/>
  </cols>
  <sheetData>
    <row r="1" s="1" customFormat="1" ht="12.95" customHeight="1" spans="1:5">
      <c r="A1" s="5"/>
      <c r="B1" s="2"/>
      <c r="C1" s="2"/>
      <c r="D1" s="3"/>
      <c r="E1" s="4"/>
    </row>
    <row r="2" s="1" customFormat="1" ht="27" customHeight="1" spans="1:6">
      <c r="A2" s="6" t="s">
        <v>0</v>
      </c>
      <c r="B2" s="6"/>
      <c r="C2" s="6"/>
      <c r="D2" s="6"/>
      <c r="E2" s="6"/>
      <c r="F2" s="6"/>
    </row>
    <row r="3" s="1" customFormat="1" ht="28" customHeight="1" spans="2:6">
      <c r="B3" s="2"/>
      <c r="C3" s="2"/>
      <c r="D3" s="3"/>
      <c r="E3" s="4"/>
      <c r="F3" s="7" t="s">
        <v>1</v>
      </c>
    </row>
    <row r="4" s="1" customFormat="1" ht="33" customHeight="1" spans="1:6">
      <c r="A4" s="8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12" t="s">
        <v>7</v>
      </c>
    </row>
    <row r="5" s="1" customFormat="1" ht="21.75" customHeight="1" spans="1:6">
      <c r="A5" s="13" t="s">
        <v>8</v>
      </c>
      <c r="B5" s="14">
        <f>B6+B22</f>
        <v>143167</v>
      </c>
      <c r="C5" s="14">
        <f>C6+C22</f>
        <v>134429</v>
      </c>
      <c r="D5" s="14">
        <f>D6+D22</f>
        <v>8738</v>
      </c>
      <c r="E5" s="15">
        <f t="shared" ref="E5:E20" si="0">D5/C5</f>
        <v>0.0650008554701738</v>
      </c>
      <c r="F5" s="16"/>
    </row>
    <row r="6" s="1" customFormat="1" ht="21.75" customHeight="1" spans="1:6">
      <c r="A6" s="13" t="s">
        <v>9</v>
      </c>
      <c r="B6" s="17">
        <f>SUM(B7:B21)</f>
        <v>101203</v>
      </c>
      <c r="C6" s="17">
        <f>SUM(C7:C21)</f>
        <v>94462</v>
      </c>
      <c r="D6" s="18">
        <f t="shared" ref="D6:D20" si="1">B6-C6</f>
        <v>6741</v>
      </c>
      <c r="E6" s="15">
        <f t="shared" si="0"/>
        <v>0.0713620291757532</v>
      </c>
      <c r="F6" s="19"/>
    </row>
    <row r="7" s="1" customFormat="1" ht="21.75" customHeight="1" spans="1:6">
      <c r="A7" s="20" t="s">
        <v>10</v>
      </c>
      <c r="B7" s="21">
        <v>22578</v>
      </c>
      <c r="C7" s="21">
        <v>22030</v>
      </c>
      <c r="D7" s="22">
        <f t="shared" si="1"/>
        <v>548</v>
      </c>
      <c r="E7" s="23">
        <f t="shared" si="0"/>
        <v>0.024875170222424</v>
      </c>
      <c r="F7" s="16"/>
    </row>
    <row r="8" s="1" customFormat="1" ht="21.75" customHeight="1" spans="1:6">
      <c r="A8" s="20" t="s">
        <v>11</v>
      </c>
      <c r="B8" s="24">
        <v>3467</v>
      </c>
      <c r="C8" s="24">
        <v>3379</v>
      </c>
      <c r="D8" s="22">
        <f t="shared" si="1"/>
        <v>88</v>
      </c>
      <c r="E8" s="23">
        <f t="shared" si="0"/>
        <v>0.0260432080497189</v>
      </c>
      <c r="F8" s="16"/>
    </row>
    <row r="9" s="1" customFormat="1" ht="21.75" customHeight="1" spans="1:6">
      <c r="A9" s="20" t="s">
        <v>12</v>
      </c>
      <c r="B9" s="24">
        <v>848</v>
      </c>
      <c r="C9" s="24">
        <v>815</v>
      </c>
      <c r="D9" s="22">
        <f t="shared" si="1"/>
        <v>33</v>
      </c>
      <c r="E9" s="23">
        <f t="shared" si="0"/>
        <v>0.0404907975460123</v>
      </c>
      <c r="F9" s="16"/>
    </row>
    <row r="10" s="1" customFormat="1" ht="21.75" customHeight="1" spans="1:6">
      <c r="A10" s="20" t="s">
        <v>13</v>
      </c>
      <c r="B10" s="24">
        <v>1967</v>
      </c>
      <c r="C10" s="24">
        <v>1945</v>
      </c>
      <c r="D10" s="22">
        <f t="shared" si="1"/>
        <v>22</v>
      </c>
      <c r="E10" s="23">
        <f t="shared" si="0"/>
        <v>0.0113110539845758</v>
      </c>
      <c r="F10" s="16"/>
    </row>
    <row r="11" s="1" customFormat="1" ht="21.75" customHeight="1" spans="1:6">
      <c r="A11" s="20" t="s">
        <v>14</v>
      </c>
      <c r="B11" s="24">
        <v>2621</v>
      </c>
      <c r="C11" s="24">
        <v>2511</v>
      </c>
      <c r="D11" s="22">
        <f t="shared" si="1"/>
        <v>110</v>
      </c>
      <c r="E11" s="23">
        <f t="shared" si="0"/>
        <v>0.0438072481083234</v>
      </c>
      <c r="F11" s="16"/>
    </row>
    <row r="12" s="1" customFormat="1" ht="21.75" customHeight="1" spans="1:6">
      <c r="A12" s="20" t="s">
        <v>15</v>
      </c>
      <c r="B12" s="24">
        <v>19172</v>
      </c>
      <c r="C12" s="24">
        <v>30274</v>
      </c>
      <c r="D12" s="22">
        <f t="shared" si="1"/>
        <v>-11102</v>
      </c>
      <c r="E12" s="23">
        <f t="shared" si="0"/>
        <v>-0.36671731518795</v>
      </c>
      <c r="F12" s="16"/>
    </row>
    <row r="13" s="1" customFormat="1" ht="21.75" customHeight="1" spans="1:6">
      <c r="A13" s="20" t="s">
        <v>16</v>
      </c>
      <c r="B13" s="24">
        <v>1608</v>
      </c>
      <c r="C13" s="24">
        <v>1541</v>
      </c>
      <c r="D13" s="22">
        <f t="shared" si="1"/>
        <v>67</v>
      </c>
      <c r="E13" s="23">
        <f t="shared" si="0"/>
        <v>0.0434782608695652</v>
      </c>
      <c r="F13" s="16"/>
    </row>
    <row r="14" s="1" customFormat="1" ht="21.75" customHeight="1" spans="1:6">
      <c r="A14" s="20" t="s">
        <v>17</v>
      </c>
      <c r="B14" s="24">
        <v>2507</v>
      </c>
      <c r="C14" s="24">
        <v>2333</v>
      </c>
      <c r="D14" s="22">
        <f t="shared" si="1"/>
        <v>174</v>
      </c>
      <c r="E14" s="23">
        <f t="shared" si="0"/>
        <v>0.0745820831547364</v>
      </c>
      <c r="F14" s="16"/>
    </row>
    <row r="15" s="1" customFormat="1" ht="21.75" customHeight="1" spans="1:6">
      <c r="A15" s="20" t="s">
        <v>18</v>
      </c>
      <c r="B15" s="24">
        <v>12426</v>
      </c>
      <c r="C15" s="25">
        <v>-2617</v>
      </c>
      <c r="D15" s="22">
        <f t="shared" si="1"/>
        <v>15043</v>
      </c>
      <c r="E15" s="23">
        <f t="shared" si="0"/>
        <v>-5.74818494459305</v>
      </c>
      <c r="F15" s="16"/>
    </row>
    <row r="16" s="1" customFormat="1" ht="21.75" customHeight="1" spans="1:6">
      <c r="A16" s="20" t="s">
        <v>19</v>
      </c>
      <c r="B16" s="24">
        <v>1623</v>
      </c>
      <c r="C16" s="24">
        <v>1373</v>
      </c>
      <c r="D16" s="22">
        <f t="shared" si="1"/>
        <v>250</v>
      </c>
      <c r="E16" s="23">
        <f t="shared" si="0"/>
        <v>0.182083029861617</v>
      </c>
      <c r="F16" s="16"/>
    </row>
    <row r="17" s="1" customFormat="1" ht="21.75" customHeight="1" spans="1:6">
      <c r="A17" s="20" t="s">
        <v>20</v>
      </c>
      <c r="B17" s="24">
        <v>12936</v>
      </c>
      <c r="C17" s="24">
        <v>12477</v>
      </c>
      <c r="D17" s="22">
        <f t="shared" si="1"/>
        <v>459</v>
      </c>
      <c r="E17" s="23">
        <f t="shared" si="0"/>
        <v>0.0367876893484011</v>
      </c>
      <c r="F17" s="16"/>
    </row>
    <row r="18" s="1" customFormat="1" ht="21.75" customHeight="1" spans="1:6">
      <c r="A18" s="20" t="s">
        <v>21</v>
      </c>
      <c r="B18" s="24">
        <v>18123</v>
      </c>
      <c r="C18" s="24">
        <v>17153</v>
      </c>
      <c r="D18" s="22">
        <f t="shared" si="1"/>
        <v>970</v>
      </c>
      <c r="E18" s="23">
        <f t="shared" si="0"/>
        <v>0.0565498746574943</v>
      </c>
      <c r="F18" s="16"/>
    </row>
    <row r="19" s="1" customFormat="1" ht="21.75" customHeight="1" spans="1:6">
      <c r="A19" s="20" t="s">
        <v>22</v>
      </c>
      <c r="B19" s="24">
        <v>1038</v>
      </c>
      <c r="C19" s="24">
        <v>971</v>
      </c>
      <c r="D19" s="22">
        <f t="shared" si="1"/>
        <v>67</v>
      </c>
      <c r="E19" s="23">
        <f t="shared" si="0"/>
        <v>0.0690010298661174</v>
      </c>
      <c r="F19" s="16"/>
    </row>
    <row r="20" s="1" customFormat="1" ht="21.75" customHeight="1" spans="1:6">
      <c r="A20" s="20" t="s">
        <v>23</v>
      </c>
      <c r="B20" s="24">
        <v>289</v>
      </c>
      <c r="C20" s="24">
        <v>277</v>
      </c>
      <c r="D20" s="22">
        <f t="shared" si="1"/>
        <v>12</v>
      </c>
      <c r="E20" s="23">
        <f t="shared" si="0"/>
        <v>0.0433212996389892</v>
      </c>
      <c r="F20" s="16"/>
    </row>
    <row r="21" s="1" customFormat="1" ht="21.75" customHeight="1" spans="1:6">
      <c r="A21" s="20" t="s">
        <v>24</v>
      </c>
      <c r="B21" s="24"/>
      <c r="C21" s="21"/>
      <c r="D21" s="26"/>
      <c r="E21" s="15"/>
      <c r="F21" s="16"/>
    </row>
    <row r="22" s="1" customFormat="1" ht="21.75" customHeight="1" spans="1:6">
      <c r="A22" s="13" t="s">
        <v>25</v>
      </c>
      <c r="B22" s="17">
        <f>SUM(B23:B28)</f>
        <v>41964</v>
      </c>
      <c r="C22" s="17">
        <f>SUM(C23:C28)</f>
        <v>39967</v>
      </c>
      <c r="D22" s="27">
        <f>SUM(D23:D28)</f>
        <v>1997</v>
      </c>
      <c r="E22" s="15">
        <f t="shared" ref="E22:E25" si="2">D22/C22</f>
        <v>0.0499662221332599</v>
      </c>
      <c r="F22" s="16"/>
    </row>
    <row r="23" s="1" customFormat="1" ht="21.75" customHeight="1" spans="1:6">
      <c r="A23" s="20" t="s">
        <v>26</v>
      </c>
      <c r="B23" s="24">
        <v>4763</v>
      </c>
      <c r="C23" s="24">
        <v>5457</v>
      </c>
      <c r="D23" s="22">
        <f t="shared" ref="D23:D30" si="3">B23-C23</f>
        <v>-694</v>
      </c>
      <c r="E23" s="23">
        <f t="shared" si="2"/>
        <v>-0.127176104086494</v>
      </c>
      <c r="F23" s="16"/>
    </row>
    <row r="24" s="1" customFormat="1" ht="21.75" customHeight="1" spans="1:6">
      <c r="A24" s="20" t="s">
        <v>27</v>
      </c>
      <c r="B24" s="24">
        <v>5350</v>
      </c>
      <c r="C24" s="24">
        <v>2835</v>
      </c>
      <c r="D24" s="22">
        <f t="shared" si="3"/>
        <v>2515</v>
      </c>
      <c r="E24" s="23">
        <f t="shared" si="2"/>
        <v>0.887125220458554</v>
      </c>
      <c r="F24" s="16"/>
    </row>
    <row r="25" s="1" customFormat="1" ht="21.75" customHeight="1" spans="1:6">
      <c r="A25" s="20" t="s">
        <v>28</v>
      </c>
      <c r="B25" s="24">
        <v>12608</v>
      </c>
      <c r="C25" s="24">
        <v>25345</v>
      </c>
      <c r="D25" s="22">
        <f t="shared" si="3"/>
        <v>-12737</v>
      </c>
      <c r="E25" s="23">
        <f t="shared" si="2"/>
        <v>-0.50254488064707</v>
      </c>
      <c r="F25" s="16"/>
    </row>
    <row r="26" s="1" customFormat="1" ht="21.75" customHeight="1" spans="1:6">
      <c r="A26" s="20" t="s">
        <v>29</v>
      </c>
      <c r="B26" s="24"/>
      <c r="C26" s="24">
        <v>62</v>
      </c>
      <c r="D26" s="22">
        <f t="shared" si="3"/>
        <v>-62</v>
      </c>
      <c r="E26" s="23">
        <v>-1</v>
      </c>
      <c r="F26" s="16"/>
    </row>
    <row r="27" s="1" customFormat="1" ht="21.75" customHeight="1" spans="1:6">
      <c r="A27" s="20" t="s">
        <v>30</v>
      </c>
      <c r="B27" s="24">
        <v>17309</v>
      </c>
      <c r="C27" s="24">
        <v>2762</v>
      </c>
      <c r="D27" s="22">
        <f t="shared" si="3"/>
        <v>14547</v>
      </c>
      <c r="E27" s="23">
        <f t="shared" ref="E27:E31" si="4">D27/C27</f>
        <v>5.26683562635771</v>
      </c>
      <c r="F27" s="16"/>
    </row>
    <row r="28" s="1" customFormat="1" ht="21.75" customHeight="1" spans="1:6">
      <c r="A28" s="20" t="s">
        <v>31</v>
      </c>
      <c r="B28" s="24">
        <v>1934</v>
      </c>
      <c r="C28" s="24">
        <v>3506</v>
      </c>
      <c r="D28" s="22">
        <f t="shared" si="3"/>
        <v>-1572</v>
      </c>
      <c r="E28" s="23">
        <f t="shared" si="4"/>
        <v>-0.448374215630348</v>
      </c>
      <c r="F28" s="16"/>
    </row>
    <row r="29" s="1" customFormat="1" ht="24" customHeight="1" spans="1:6">
      <c r="A29" s="13" t="s">
        <v>32</v>
      </c>
      <c r="B29" s="28">
        <v>39350</v>
      </c>
      <c r="C29" s="28">
        <v>38163</v>
      </c>
      <c r="D29" s="18">
        <f t="shared" si="3"/>
        <v>1187</v>
      </c>
      <c r="E29" s="15">
        <f t="shared" si="4"/>
        <v>0.0311034247831669</v>
      </c>
      <c r="F29" s="29"/>
    </row>
    <row r="30" s="1" customFormat="1" ht="26.1" customHeight="1" spans="1:6">
      <c r="A30" s="13" t="s">
        <v>33</v>
      </c>
      <c r="B30" s="30">
        <v>11230</v>
      </c>
      <c r="C30" s="30">
        <v>10439</v>
      </c>
      <c r="D30" s="18">
        <f t="shared" si="3"/>
        <v>791</v>
      </c>
      <c r="E30" s="15">
        <f t="shared" si="4"/>
        <v>0.0757735415269662</v>
      </c>
      <c r="F30" s="16"/>
    </row>
    <row r="31" s="1" customFormat="1" ht="27.95" customHeight="1" spans="1:6">
      <c r="A31" s="31" t="s">
        <v>34</v>
      </c>
      <c r="B31" s="32">
        <f>B5+B29+B30</f>
        <v>193747</v>
      </c>
      <c r="C31" s="32">
        <f>C5+C29+C30</f>
        <v>183031</v>
      </c>
      <c r="D31" s="33">
        <f>D5+D29+D30</f>
        <v>10716</v>
      </c>
      <c r="E31" s="34">
        <f t="shared" si="4"/>
        <v>0.0585474591735826</v>
      </c>
      <c r="F31" s="35"/>
    </row>
    <row r="32" s="1" customFormat="1" ht="42" customHeight="1" spans="1:6">
      <c r="A32" s="36"/>
      <c r="B32" s="36"/>
      <c r="C32" s="36"/>
      <c r="D32" s="36"/>
      <c r="E32" s="36"/>
      <c r="F32" s="36"/>
    </row>
    <row r="33" s="1" customFormat="1" ht="19.5" customHeight="1" spans="2:5">
      <c r="B33" s="2"/>
      <c r="C33" s="2"/>
      <c r="D33" s="3"/>
      <c r="E33" s="4"/>
    </row>
  </sheetData>
  <mergeCells count="2">
    <mergeCell ref="A2:F2"/>
    <mergeCell ref="A32:F3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蒋建军 null</cp:lastModifiedBy>
  <dcterms:created xsi:type="dcterms:W3CDTF">2022-05-20T03:46:00Z</dcterms:created>
  <dcterms:modified xsi:type="dcterms:W3CDTF">2024-03-20T01:23:38Z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CCE1448B9BD44BF9851AD2F0EDA50B07</vt:lpwstr>
  </property>
  <property fmtid="{D5CDD505-2E9C-101B-9397-08002B2CF9AE}" pid="4" name="KSOReadingLayout">
    <vt:bool>true</vt:bool>
  </property>
</Properties>
</file>