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2540" activeTab="5"/>
  </bookViews>
  <sheets>
    <sheet name="附件1（早籼稻）" sheetId="8" r:id="rId1"/>
    <sheet name="附件2" sheetId="9" r:id="rId2"/>
    <sheet name="附件3" sheetId="5" r:id="rId3"/>
    <sheet name="附件5" sheetId="7" r:id="rId4"/>
    <sheet name="附件1 (中晚稻)" sheetId="10" r:id="rId5"/>
    <sheet name="附件5 (中晚稻)" sheetId="11" r:id="rId6"/>
  </sheets>
  <calcPr calcId="114210"/>
</workbook>
</file>

<file path=xl/calcChain.xml><?xml version="1.0" encoding="utf-8"?>
<calcChain xmlns="http://schemas.openxmlformats.org/spreadsheetml/2006/main">
  <c r="F5" i="11"/>
  <c r="F4"/>
  <c r="D15" i="10"/>
  <c r="C15"/>
  <c r="D13"/>
  <c r="D12"/>
  <c r="D11"/>
  <c r="D10"/>
  <c r="D8"/>
  <c r="D7"/>
  <c r="D6"/>
  <c r="D5"/>
  <c r="D12" i="8"/>
  <c r="C12"/>
</calcChain>
</file>

<file path=xl/sharedStrings.xml><?xml version="1.0" encoding="utf-8"?>
<sst xmlns="http://schemas.openxmlformats.org/spreadsheetml/2006/main" count="112" uniqueCount="78">
  <si>
    <t>附件3</t>
  </si>
  <si>
    <t>测评品类: 早籼稻</t>
  </si>
  <si>
    <t>县(市)</t>
  </si>
  <si>
    <t>品  种</t>
  </si>
  <si>
    <t>播种面积    （亩）</t>
  </si>
  <si>
    <t>产  量       （吨）</t>
  </si>
  <si>
    <t>采样量       (个)</t>
  </si>
  <si>
    <t>优质品率（%）</t>
  </si>
  <si>
    <t>衡阳县</t>
  </si>
  <si>
    <t>中早39</t>
  </si>
  <si>
    <t>湘早籼45号</t>
  </si>
  <si>
    <t>金香早1号</t>
  </si>
  <si>
    <t>潭两优143</t>
  </si>
  <si>
    <t>株两优189</t>
  </si>
  <si>
    <t>陵两优268</t>
  </si>
  <si>
    <t>样品小计</t>
  </si>
  <si>
    <t>该品类粮食合计</t>
  </si>
  <si>
    <t>填表说明：品种和合计的优质品率计算均根据各品种产量加权计算。</t>
  </si>
  <si>
    <t xml:space="preserve">调查品类： 早籼稻                              </t>
  </si>
  <si>
    <t>品种</t>
  </si>
  <si>
    <t>XX公司</t>
  </si>
  <si>
    <t>收购量  （吨）</t>
  </si>
  <si>
    <t>平均收购价   （元/公斤）</t>
  </si>
  <si>
    <t>平均收购价（元/公斤）</t>
  </si>
  <si>
    <t>附件5</t>
  </si>
  <si>
    <t>序号</t>
  </si>
  <si>
    <t>县
（市区）</t>
  </si>
  <si>
    <t>早籼稻</t>
  </si>
  <si>
    <t>总产量（吨）</t>
  </si>
  <si>
    <t>扦样代表产量（吨）</t>
  </si>
  <si>
    <t>县（市）合计</t>
  </si>
  <si>
    <t>/</t>
  </si>
  <si>
    <t xml:space="preserve">填表说明：1.各地根据本地区具体情况选择填报原粮品类；2.扦样代表产量是该县（市区）所取各品种代表产量的总和。                                                                                        </t>
  </si>
  <si>
    <t>稻谷（早籼稻）</t>
  </si>
  <si>
    <t>年度</t>
  </si>
  <si>
    <t>优质稻产量（吨）</t>
  </si>
  <si>
    <t>粮油优质品率提高率（%）</t>
  </si>
  <si>
    <t>测评品类: 中晚稻</t>
  </si>
  <si>
    <t>昌两优8号</t>
  </si>
  <si>
    <t>晶两优534</t>
  </si>
  <si>
    <t>隆两优1212</t>
  </si>
  <si>
    <t>麟两优华占</t>
  </si>
  <si>
    <t>泰优553</t>
  </si>
  <si>
    <t>又香优龙丝苗</t>
  </si>
  <si>
    <t>桃优香占</t>
  </si>
  <si>
    <t>桃秀优美珍</t>
  </si>
  <si>
    <t>美香占</t>
  </si>
  <si>
    <t>稻谷（中晚稻）</t>
  </si>
  <si>
    <t>32.35%</t>
  </si>
  <si>
    <t>84.94%</t>
  </si>
  <si>
    <t>早籼稻</t>
  </si>
  <si>
    <t>湖南衡阳灵瑞寺国家粮食储备库有限公司</t>
  </si>
  <si>
    <t>84.94%</t>
  </si>
  <si>
    <t>84.00%</t>
  </si>
  <si>
    <t>85.00%</t>
  </si>
  <si>
    <t>85.82%</t>
  </si>
  <si>
    <t>83.50%</t>
  </si>
  <si>
    <t>84.00%</t>
  </si>
  <si>
    <t>87.32%</t>
  </si>
  <si>
    <t>10.06%</t>
  </si>
  <si>
    <t>94.73%</t>
  </si>
  <si>
    <t>93.88%</t>
  </si>
  <si>
    <t>95.00%</t>
  </si>
  <si>
    <t>95.26%</t>
  </si>
  <si>
    <t>93.00%</t>
  </si>
  <si>
    <t>93.00%</t>
  </si>
  <si>
    <t>94.00%</t>
  </si>
  <si>
    <t>94.50%</t>
  </si>
  <si>
    <t>95.00%</t>
  </si>
  <si>
    <t>99.93%</t>
  </si>
  <si>
    <t>晚稻</t>
  </si>
  <si>
    <r>
      <rPr>
        <sz val="22"/>
        <rFont val="华康简标题宋"/>
        <charset val="134"/>
      </rPr>
      <t>衡阳县2022</t>
    </r>
    <r>
      <rPr>
        <sz val="22"/>
        <rFont val="宋体"/>
        <charset val="134"/>
      </rPr>
      <t>年度原粮优质品率测评统计表</t>
    </r>
    <phoneticPr fontId="33" type="noConversion"/>
  </si>
  <si>
    <t>衡阳县2022年度优质粮食收购价格调查统计表</t>
    <phoneticPr fontId="33" type="noConversion"/>
  </si>
  <si>
    <t>衡阳县</t>
    <phoneticPr fontId="33" type="noConversion"/>
  </si>
  <si>
    <r>
      <t>衡阳县</t>
    </r>
    <r>
      <rPr>
        <sz val="22"/>
        <rFont val="华康简标题宋"/>
        <charset val="134"/>
      </rPr>
      <t>2022</t>
    </r>
    <r>
      <rPr>
        <sz val="22"/>
        <rFont val="宋体"/>
        <charset val="134"/>
      </rPr>
      <t>年度原粮优质品率测评统计汇总表</t>
    </r>
    <phoneticPr fontId="33" type="noConversion"/>
  </si>
  <si>
    <r>
      <rPr>
        <u/>
        <sz val="22"/>
        <rFont val="仿宋"/>
        <family val="3"/>
        <charset val="134"/>
      </rPr>
      <t>衡阳县</t>
    </r>
    <r>
      <rPr>
        <sz val="22"/>
        <rFont val="仿宋"/>
        <family val="3"/>
        <charset val="134"/>
      </rPr>
      <t>原粮优质品率测评表</t>
    </r>
    <phoneticPr fontId="33" type="noConversion"/>
  </si>
  <si>
    <r>
      <t>衡阳县</t>
    </r>
    <r>
      <rPr>
        <sz val="22"/>
        <rFont val="华康简标题宋"/>
        <charset val="134"/>
      </rPr>
      <t>2022</t>
    </r>
    <r>
      <rPr>
        <sz val="22"/>
        <rFont val="宋体"/>
        <charset val="134"/>
      </rPr>
      <t>年度原粮优质品率测评统计表</t>
    </r>
    <phoneticPr fontId="33" type="noConversion"/>
  </si>
  <si>
    <t>衡阳县原粮优质品率测评表</t>
    <phoneticPr fontId="33" type="noConversion"/>
  </si>
</sst>
</file>

<file path=xl/styles.xml><?xml version="1.0" encoding="utf-8"?>
<styleSheet xmlns="http://schemas.openxmlformats.org/spreadsheetml/2006/main">
  <fonts count="37">
    <font>
      <sz val="12"/>
      <name val="宋体"/>
      <charset val="134"/>
    </font>
    <font>
      <u/>
      <sz val="22"/>
      <name val="仿宋"/>
      <family val="3"/>
      <charset val="134"/>
    </font>
    <font>
      <sz val="12"/>
      <name val="仿宋"/>
      <family val="3"/>
      <charset val="134"/>
    </font>
    <font>
      <b/>
      <sz val="16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6"/>
      <name val="黑体"/>
      <family val="3"/>
      <charset val="134"/>
    </font>
    <font>
      <u/>
      <sz val="22"/>
      <name val="华康简标题宋"/>
      <charset val="134"/>
    </font>
    <font>
      <sz val="14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2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indexed="10"/>
      <name val="仿宋"/>
      <family val="3"/>
      <charset val="134"/>
    </font>
    <font>
      <b/>
      <sz val="12"/>
      <name val="仿宋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4"/>
      <name val="仿宋_GB2312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charset val="134"/>
    </font>
    <font>
      <sz val="12"/>
      <name val="黑体"/>
      <family val="3"/>
      <charset val="134"/>
    </font>
    <font>
      <sz val="16"/>
      <name val="宋体"/>
      <charset val="134"/>
    </font>
    <font>
      <sz val="14"/>
      <name val="仿宋"/>
      <family val="3"/>
      <charset val="134"/>
    </font>
    <font>
      <sz val="14"/>
      <color indexed="8"/>
      <name val="仿宋"/>
      <family val="3"/>
      <charset val="134"/>
    </font>
    <font>
      <sz val="14"/>
      <color indexed="8"/>
      <name val="仿宋"/>
      <family val="3"/>
      <charset val="134"/>
    </font>
    <font>
      <sz val="12"/>
      <name val="仿宋_GB2312"/>
      <family val="3"/>
      <charset val="134"/>
    </font>
    <font>
      <sz val="14"/>
      <color indexed="8"/>
      <name val="黑体"/>
      <family val="3"/>
      <charset val="134"/>
    </font>
    <font>
      <sz val="11"/>
      <name val="宋体"/>
      <charset val="134"/>
    </font>
    <font>
      <sz val="22"/>
      <name val="仿宋"/>
      <family val="3"/>
      <charset val="134"/>
    </font>
    <font>
      <sz val="22"/>
      <name val="宋体"/>
      <charset val="134"/>
    </font>
    <font>
      <sz val="22"/>
      <name val="华康简标题宋"/>
      <charset val="134"/>
    </font>
    <font>
      <sz val="12"/>
      <name val="宋体"/>
      <charset val="134"/>
    </font>
    <font>
      <u/>
      <sz val="22"/>
      <name val="仿宋"/>
      <family val="3"/>
      <charset val="134"/>
    </font>
    <font>
      <sz val="9"/>
      <name val="宋体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1" xfId="4" applyFont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4" applyNumberFormat="1" applyFont="1" applyBorder="1" applyAlignment="1">
      <alignment horizontal="center" vertical="center" wrapText="1" shrinkToFit="1"/>
    </xf>
    <xf numFmtId="10" fontId="2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top"/>
    </xf>
    <xf numFmtId="0" fontId="0" fillId="0" borderId="2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9" fontId="1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1" xfId="4" applyFont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/>
    </xf>
    <xf numFmtId="0" fontId="22" fillId="0" borderId="1" xfId="4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 applyProtection="1">
      <alignment horizontal="center" vertical="center"/>
    </xf>
    <xf numFmtId="0" fontId="22" fillId="0" borderId="1" xfId="4" applyFont="1" applyBorder="1" applyAlignment="1">
      <alignment horizontal="center" vertical="center" wrapText="1" shrinkToFit="1"/>
    </xf>
    <xf numFmtId="10" fontId="22" fillId="0" borderId="1" xfId="4" applyNumberFormat="1" applyFont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10" fontId="20" fillId="0" borderId="1" xfId="4" applyNumberFormat="1" applyFont="1" applyBorder="1" applyAlignment="1">
      <alignment horizontal="center" vertical="center" wrapText="1" shrinkToFit="1"/>
    </xf>
    <xf numFmtId="0" fontId="7" fillId="0" borderId="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top" wrapText="1"/>
    </xf>
    <xf numFmtId="0" fontId="20" fillId="0" borderId="1" xfId="4" applyFont="1" applyBorder="1" applyAlignment="1">
      <alignment horizontal="center" vertical="center" wrapText="1" shrinkToFit="1"/>
    </xf>
    <xf numFmtId="0" fontId="3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2" fillId="0" borderId="1" xfId="4" applyFont="1" applyBorder="1" applyAlignment="1">
      <alignment horizontal="center" vertical="center" wrapText="1" shrinkToFit="1"/>
    </xf>
    <xf numFmtId="0" fontId="2" fillId="0" borderId="4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常规 10" xfId="1"/>
    <cellStyle name="常规 10 2" xfId="2"/>
    <cellStyle name="常规 2" xfId="3"/>
    <cellStyle name="常规 2 2" xfId="4"/>
    <cellStyle name="常规 2 2 2" xfId="5"/>
    <cellStyle name="常规 2 3" xfId="6"/>
    <cellStyle name="常规 2 4" xfId="7"/>
    <cellStyle name="常规 3" xfId="8"/>
    <cellStyle name="常规 4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14" sqref="A14"/>
    </sheetView>
  </sheetViews>
  <sheetFormatPr defaultColWidth="8.875" defaultRowHeight="14.25"/>
  <cols>
    <col min="1" max="1" width="18.625" customWidth="1"/>
    <col min="2" max="2" width="24.25" customWidth="1"/>
    <col min="3" max="3" width="23.375" customWidth="1"/>
    <col min="4" max="6" width="18.625" customWidth="1"/>
    <col min="7" max="7" width="9" style="13" customWidth="1"/>
  </cols>
  <sheetData>
    <row r="1" spans="1:7" ht="28.15" customHeight="1">
      <c r="B1" s="14" t="s">
        <v>0</v>
      </c>
    </row>
    <row r="2" spans="1:7" ht="35.1" customHeight="1">
      <c r="B2" s="51" t="s">
        <v>71</v>
      </c>
      <c r="C2" s="52"/>
      <c r="D2" s="52"/>
      <c r="E2" s="52"/>
      <c r="F2" s="52"/>
    </row>
    <row r="3" spans="1:7" ht="35.1" customHeight="1">
      <c r="B3" s="53" t="s">
        <v>1</v>
      </c>
      <c r="C3" s="53"/>
      <c r="D3" s="53"/>
      <c r="E3" s="53"/>
      <c r="F3" s="53"/>
    </row>
    <row r="4" spans="1:7" ht="23.1" customHeight="1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</row>
    <row r="5" spans="1:7" ht="23.1" customHeight="1">
      <c r="A5" s="55" t="s">
        <v>8</v>
      </c>
      <c r="B5" s="2" t="s">
        <v>9</v>
      </c>
      <c r="C5" s="2">
        <v>230800</v>
      </c>
      <c r="D5" s="2">
        <v>100500</v>
      </c>
      <c r="E5" s="2">
        <v>3</v>
      </c>
      <c r="F5" s="18" t="s">
        <v>53</v>
      </c>
    </row>
    <row r="6" spans="1:7" ht="23.1" customHeight="1">
      <c r="A6" s="56"/>
      <c r="B6" s="2" t="s">
        <v>10</v>
      </c>
      <c r="C6" s="2">
        <v>82800</v>
      </c>
      <c r="D6" s="2">
        <v>35000</v>
      </c>
      <c r="E6" s="2">
        <v>9</v>
      </c>
      <c r="F6" s="18" t="s">
        <v>54</v>
      </c>
    </row>
    <row r="7" spans="1:7" ht="23.1" customHeight="1">
      <c r="A7" s="56"/>
      <c r="B7" s="2" t="s">
        <v>11</v>
      </c>
      <c r="C7" s="2">
        <v>17000</v>
      </c>
      <c r="D7" s="2">
        <v>6970</v>
      </c>
      <c r="E7" s="2">
        <v>3</v>
      </c>
      <c r="F7" s="18" t="s">
        <v>55</v>
      </c>
    </row>
    <row r="8" spans="1:7" ht="23.1" customHeight="1">
      <c r="A8" s="56"/>
      <c r="B8" s="2" t="s">
        <v>12</v>
      </c>
      <c r="C8" s="2">
        <v>16000</v>
      </c>
      <c r="D8" s="2">
        <v>6960</v>
      </c>
      <c r="E8" s="2">
        <v>3</v>
      </c>
      <c r="F8" s="18" t="s">
        <v>56</v>
      </c>
    </row>
    <row r="9" spans="1:7" ht="23.1" customHeight="1">
      <c r="A9" s="56"/>
      <c r="B9" s="2" t="s">
        <v>13</v>
      </c>
      <c r="C9" s="2">
        <v>16500</v>
      </c>
      <c r="D9" s="2">
        <v>7000</v>
      </c>
      <c r="E9" s="2">
        <v>2</v>
      </c>
      <c r="F9" s="18" t="s">
        <v>57</v>
      </c>
    </row>
    <row r="10" spans="1:7" ht="23.1" customHeight="1">
      <c r="A10" s="56"/>
      <c r="B10" s="2" t="s">
        <v>14</v>
      </c>
      <c r="C10" s="2">
        <v>8280</v>
      </c>
      <c r="D10" s="2">
        <v>3560</v>
      </c>
      <c r="E10" s="2">
        <v>1</v>
      </c>
      <c r="F10" s="18" t="s">
        <v>58</v>
      </c>
    </row>
    <row r="11" spans="1:7" ht="23.1" customHeight="1">
      <c r="A11" s="57"/>
      <c r="B11" s="2"/>
      <c r="C11" s="2"/>
      <c r="D11" s="2"/>
      <c r="E11" s="20"/>
      <c r="F11" s="18"/>
    </row>
    <row r="12" spans="1:7" ht="18" customHeight="1">
      <c r="A12" s="23"/>
      <c r="B12" s="24" t="s">
        <v>15</v>
      </c>
      <c r="C12" s="21">
        <f>SUM(C5:C11)</f>
        <v>371380</v>
      </c>
      <c r="D12" s="21">
        <f>SUM(D5:D11)</f>
        <v>159990</v>
      </c>
      <c r="E12" s="21">
        <v>21</v>
      </c>
      <c r="F12" s="22" t="s">
        <v>52</v>
      </c>
    </row>
    <row r="13" spans="1:7" s="12" customFormat="1" ht="18" customHeight="1">
      <c r="A13" s="26"/>
      <c r="B13" s="27" t="s">
        <v>16</v>
      </c>
      <c r="C13" s="28"/>
      <c r="D13" s="28"/>
      <c r="E13" s="28"/>
      <c r="F13" s="29"/>
      <c r="G13" s="30"/>
    </row>
    <row r="14" spans="1:7">
      <c r="B14" s="13"/>
      <c r="C14" s="13"/>
      <c r="D14" s="13"/>
      <c r="E14" s="13"/>
      <c r="F14" s="13"/>
    </row>
    <row r="15" spans="1:7" ht="18.75">
      <c r="B15" s="54" t="s">
        <v>17</v>
      </c>
      <c r="C15" s="54"/>
      <c r="D15" s="54"/>
      <c r="E15" s="54"/>
      <c r="F15" s="54"/>
    </row>
  </sheetData>
  <mergeCells count="4">
    <mergeCell ref="B2:F2"/>
    <mergeCell ref="B3:F3"/>
    <mergeCell ref="B15:F15"/>
    <mergeCell ref="A5:A11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15"/>
  <sheetViews>
    <sheetView workbookViewId="0">
      <selection activeCell="C10" sqref="C10"/>
    </sheetView>
  </sheetViews>
  <sheetFormatPr defaultColWidth="9" defaultRowHeight="14.25"/>
  <cols>
    <col min="1" max="1" width="13.5" customWidth="1"/>
    <col min="2" max="2" width="16.375" customWidth="1"/>
    <col min="3" max="3" width="15.5" customWidth="1"/>
    <col min="4" max="4" width="15" customWidth="1"/>
    <col min="5" max="5" width="16" customWidth="1"/>
    <col min="6" max="6" width="18" customWidth="1"/>
    <col min="7" max="7" width="17.875" customWidth="1"/>
    <col min="8" max="8" width="14" customWidth="1"/>
    <col min="9" max="9" width="15.375" customWidth="1"/>
    <col min="10" max="10" width="6.375" customWidth="1"/>
    <col min="11" max="11" width="5.75" customWidth="1"/>
    <col min="12" max="12" width="6.625" customWidth="1"/>
    <col min="13" max="13" width="7.125" customWidth="1"/>
    <col min="14" max="15" width="6.375" customWidth="1"/>
    <col min="16" max="16" width="6.625" customWidth="1"/>
    <col min="17" max="17" width="6.375" customWidth="1"/>
    <col min="18" max="18" width="7.75" customWidth="1"/>
    <col min="19" max="19" width="6.125" customWidth="1"/>
    <col min="20" max="20" width="7.375" customWidth="1"/>
    <col min="21" max="21" width="7.5" customWidth="1"/>
    <col min="22" max="22" width="6.75" customWidth="1"/>
    <col min="23" max="23" width="8.125" customWidth="1"/>
    <col min="24" max="24" width="7.75" customWidth="1"/>
    <col min="25" max="25" width="8.375" customWidth="1"/>
    <col min="26" max="26" width="7.75" customWidth="1"/>
    <col min="27" max="27" width="7.875" customWidth="1"/>
    <col min="28" max="28" width="7.5" customWidth="1"/>
    <col min="29" max="29" width="7.625" customWidth="1"/>
  </cols>
  <sheetData>
    <row r="2" spans="1:28" ht="27">
      <c r="A2" s="58" t="s">
        <v>72</v>
      </c>
      <c r="B2" s="58"/>
      <c r="C2" s="58"/>
      <c r="D2" s="58"/>
      <c r="E2" s="58"/>
      <c r="F2" s="58"/>
      <c r="G2" s="58"/>
      <c r="H2" s="58"/>
      <c r="I2" s="58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18.75">
      <c r="A3" s="59" t="s">
        <v>18</v>
      </c>
      <c r="B3" s="60"/>
      <c r="C3" s="60"/>
      <c r="D3" s="60"/>
      <c r="E3" s="60"/>
      <c r="F3" s="60"/>
      <c r="G3" s="60"/>
    </row>
    <row r="4" spans="1:28" ht="18.75">
      <c r="A4" s="46" t="s">
        <v>2</v>
      </c>
      <c r="B4" s="61" t="s">
        <v>73</v>
      </c>
      <c r="C4" s="61"/>
      <c r="D4" s="61"/>
      <c r="E4" s="61"/>
      <c r="F4" s="61"/>
      <c r="G4" s="61"/>
      <c r="H4" s="61"/>
      <c r="I4" s="61"/>
    </row>
    <row r="5" spans="1:28" ht="84" customHeight="1">
      <c r="A5" s="61" t="s">
        <v>19</v>
      </c>
      <c r="B5" s="62" t="s">
        <v>51</v>
      </c>
      <c r="C5" s="62"/>
      <c r="D5" s="62" t="s">
        <v>20</v>
      </c>
      <c r="E5" s="62"/>
      <c r="F5" s="62" t="s">
        <v>20</v>
      </c>
      <c r="G5" s="62"/>
      <c r="H5" s="62" t="s">
        <v>20</v>
      </c>
      <c r="I5" s="62"/>
    </row>
    <row r="6" spans="1:28" ht="28.5">
      <c r="A6" s="61"/>
      <c r="B6" s="19" t="s">
        <v>21</v>
      </c>
      <c r="C6" s="19" t="s">
        <v>22</v>
      </c>
      <c r="D6" s="19" t="s">
        <v>21</v>
      </c>
      <c r="E6" s="19" t="s">
        <v>23</v>
      </c>
      <c r="F6" s="19" t="s">
        <v>21</v>
      </c>
      <c r="G6" s="19" t="s">
        <v>23</v>
      </c>
      <c r="H6" s="19" t="s">
        <v>21</v>
      </c>
      <c r="I6" s="19" t="s">
        <v>23</v>
      </c>
    </row>
    <row r="7" spans="1:28" ht="30" customHeight="1">
      <c r="A7" s="19" t="s">
        <v>50</v>
      </c>
      <c r="B7" s="19">
        <v>7470</v>
      </c>
      <c r="C7" s="19">
        <v>2.64</v>
      </c>
      <c r="D7" s="19"/>
      <c r="E7" s="19"/>
      <c r="F7" s="47"/>
      <c r="G7" s="47"/>
      <c r="H7" s="47"/>
      <c r="I7" s="47"/>
    </row>
    <row r="8" spans="1:28" ht="30" customHeight="1">
      <c r="A8" s="19" t="s">
        <v>70</v>
      </c>
      <c r="B8" s="19">
        <v>7231</v>
      </c>
      <c r="C8" s="19">
        <v>2.665</v>
      </c>
      <c r="D8" s="19"/>
      <c r="E8" s="19"/>
      <c r="F8" s="47"/>
      <c r="G8" s="47"/>
      <c r="H8" s="47"/>
      <c r="I8" s="47"/>
    </row>
    <row r="9" spans="1:28" ht="30" customHeight="1">
      <c r="A9" s="19"/>
      <c r="B9" s="19"/>
      <c r="C9" s="19"/>
      <c r="D9" s="19"/>
      <c r="E9" s="19"/>
      <c r="F9" s="47"/>
      <c r="G9" s="47"/>
      <c r="H9" s="47"/>
      <c r="I9" s="47"/>
    </row>
    <row r="10" spans="1:28" ht="30" customHeight="1">
      <c r="A10" s="2"/>
      <c r="B10" s="48"/>
      <c r="C10" s="48"/>
      <c r="D10" s="49"/>
      <c r="E10" s="49"/>
      <c r="F10" s="3"/>
      <c r="G10" s="3"/>
      <c r="H10" s="3"/>
      <c r="I10" s="3"/>
    </row>
    <row r="11" spans="1:28" ht="30" customHeight="1">
      <c r="A11" s="19"/>
      <c r="B11" s="48"/>
      <c r="C11" s="48"/>
      <c r="D11" s="49"/>
      <c r="E11" s="49"/>
      <c r="F11" s="3"/>
      <c r="G11" s="3"/>
      <c r="H11" s="3"/>
      <c r="I11" s="3"/>
    </row>
    <row r="12" spans="1:28" ht="30" customHeight="1">
      <c r="A12" s="19"/>
      <c r="B12" s="48"/>
      <c r="C12" s="48"/>
      <c r="D12" s="49"/>
      <c r="E12" s="49"/>
      <c r="F12" s="3"/>
      <c r="G12" s="3"/>
      <c r="H12" s="3"/>
      <c r="I12" s="3"/>
    </row>
    <row r="13" spans="1:28" ht="30" customHeight="1">
      <c r="A13" s="19"/>
      <c r="B13" s="50"/>
      <c r="C13" s="50"/>
      <c r="D13" s="3"/>
      <c r="E13" s="3"/>
      <c r="F13" s="3"/>
      <c r="G13" s="3"/>
      <c r="H13" s="3"/>
      <c r="I13" s="3"/>
    </row>
    <row r="14" spans="1:28" ht="30" customHeight="1">
      <c r="A14" s="19"/>
      <c r="B14" s="3"/>
      <c r="C14" s="3"/>
      <c r="D14" s="3"/>
      <c r="E14" s="3"/>
      <c r="F14" s="3"/>
      <c r="G14" s="3"/>
      <c r="H14" s="3"/>
      <c r="I14" s="3"/>
    </row>
    <row r="15" spans="1:28" ht="30" customHeight="1">
      <c r="A15" s="19"/>
      <c r="B15" s="3"/>
      <c r="C15" s="3"/>
      <c r="D15" s="3"/>
      <c r="E15" s="3"/>
      <c r="F15" s="3"/>
      <c r="G15" s="3"/>
      <c r="H15" s="3"/>
      <c r="I15" s="3"/>
    </row>
  </sheetData>
  <mergeCells count="8">
    <mergeCell ref="A2:I2"/>
    <mergeCell ref="A3:G3"/>
    <mergeCell ref="B4:I4"/>
    <mergeCell ref="B5:C5"/>
    <mergeCell ref="D5:E5"/>
    <mergeCell ref="F5:G5"/>
    <mergeCell ref="H5:I5"/>
    <mergeCell ref="A5:A6"/>
  </mergeCells>
  <phoneticPr fontId="3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B12" sqref="B12"/>
    </sheetView>
  </sheetViews>
  <sheetFormatPr defaultColWidth="9" defaultRowHeight="14.25"/>
  <cols>
    <col min="1" max="1" width="13.5" customWidth="1"/>
    <col min="2" max="2" width="20.125" customWidth="1"/>
    <col min="3" max="3" width="16" customWidth="1"/>
    <col min="4" max="4" width="19.375" customWidth="1"/>
    <col min="5" max="5" width="45.875" customWidth="1"/>
  </cols>
  <sheetData>
    <row r="1" spans="1:5" ht="20.25">
      <c r="A1" s="31" t="s">
        <v>24</v>
      </c>
      <c r="B1" s="32"/>
      <c r="C1" s="32"/>
      <c r="D1" s="32"/>
      <c r="E1" s="32"/>
    </row>
    <row r="2" spans="1:5" ht="65.099999999999994" customHeight="1">
      <c r="A2" s="63" t="s">
        <v>74</v>
      </c>
      <c r="B2" s="63"/>
      <c r="C2" s="63"/>
      <c r="D2" s="63"/>
      <c r="E2" s="63"/>
    </row>
    <row r="3" spans="1:5" ht="30" customHeight="1">
      <c r="A3" s="68" t="s">
        <v>25</v>
      </c>
      <c r="B3" s="68" t="s">
        <v>26</v>
      </c>
      <c r="C3" s="64" t="s">
        <v>27</v>
      </c>
      <c r="D3" s="65"/>
      <c r="E3" s="66"/>
    </row>
    <row r="4" spans="1:5" ht="30" customHeight="1">
      <c r="A4" s="68"/>
      <c r="B4" s="68"/>
      <c r="C4" s="34" t="s">
        <v>28</v>
      </c>
      <c r="D4" s="34" t="s">
        <v>29</v>
      </c>
      <c r="E4" s="34" t="s">
        <v>7</v>
      </c>
    </row>
    <row r="5" spans="1:5" ht="35.1" customHeight="1">
      <c r="A5" s="35">
        <v>1</v>
      </c>
      <c r="B5" s="36" t="s">
        <v>8</v>
      </c>
      <c r="C5" s="37">
        <v>188360</v>
      </c>
      <c r="D5" s="37">
        <v>6328</v>
      </c>
      <c r="E5" s="38" t="s">
        <v>49</v>
      </c>
    </row>
    <row r="6" spans="1:5" ht="35.1" customHeight="1">
      <c r="A6" s="35"/>
      <c r="B6" s="36"/>
      <c r="C6" s="37"/>
      <c r="D6" s="37"/>
      <c r="E6" s="38"/>
    </row>
    <row r="7" spans="1:5" ht="35.1" customHeight="1">
      <c r="A7" s="35"/>
      <c r="B7" s="36"/>
      <c r="C7" s="37"/>
      <c r="D7" s="37"/>
      <c r="E7" s="38"/>
    </row>
    <row r="8" spans="1:5" ht="35.1" customHeight="1">
      <c r="A8" s="35"/>
      <c r="B8" s="36"/>
      <c r="C8" s="37"/>
      <c r="D8" s="39"/>
      <c r="E8" s="40"/>
    </row>
    <row r="9" spans="1:5" ht="35.1" customHeight="1">
      <c r="A9" s="35"/>
      <c r="B9" s="36"/>
      <c r="C9" s="37"/>
      <c r="D9" s="37"/>
      <c r="E9" s="38"/>
    </row>
    <row r="10" spans="1:5" ht="35.1" customHeight="1">
      <c r="A10" s="35"/>
      <c r="B10" s="36"/>
      <c r="C10" s="37"/>
      <c r="D10" s="37"/>
      <c r="E10" s="38"/>
    </row>
    <row r="11" spans="1:5" ht="35.1" customHeight="1">
      <c r="A11" s="35"/>
      <c r="B11" s="41"/>
      <c r="C11" s="41"/>
      <c r="D11" s="41"/>
      <c r="E11" s="42"/>
    </row>
    <row r="12" spans="1:5" ht="35.1" customHeight="1">
      <c r="A12" s="43" t="s">
        <v>30</v>
      </c>
      <c r="B12" s="33" t="s">
        <v>31</v>
      </c>
      <c r="C12" s="33"/>
      <c r="D12" s="33"/>
      <c r="E12" s="44"/>
    </row>
    <row r="13" spans="1:5">
      <c r="A13" s="32"/>
      <c r="B13" s="32"/>
      <c r="C13" s="32"/>
      <c r="D13" s="32"/>
      <c r="E13" s="32"/>
    </row>
    <row r="14" spans="1:5">
      <c r="A14" s="67" t="s">
        <v>32</v>
      </c>
      <c r="B14" s="67"/>
      <c r="C14" s="67"/>
      <c r="D14" s="67"/>
      <c r="E14" s="67"/>
    </row>
  </sheetData>
  <mergeCells count="5">
    <mergeCell ref="A2:E2"/>
    <mergeCell ref="C3:E3"/>
    <mergeCell ref="A14:E14"/>
    <mergeCell ref="A3:A4"/>
    <mergeCell ref="B3:B4"/>
  </mergeCells>
  <phoneticPr fontId="33" type="noConversion"/>
  <pageMargins left="1.10208333333333" right="0.75" top="1" bottom="1" header="0.51" footer="0.5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A10" sqref="A10:G11"/>
    </sheetView>
  </sheetViews>
  <sheetFormatPr defaultColWidth="9" defaultRowHeight="14.25"/>
  <cols>
    <col min="1" max="1" width="7" customWidth="1"/>
    <col min="2" max="2" width="17.5" customWidth="1"/>
    <col min="3" max="3" width="14" customWidth="1"/>
    <col min="4" max="4" width="19" customWidth="1"/>
    <col min="5" max="5" width="19.25" customWidth="1"/>
    <col min="6" max="6" width="25.625" customWidth="1"/>
    <col min="7" max="7" width="24.625" customWidth="1"/>
  </cols>
  <sheetData>
    <row r="1" spans="1:7" ht="112.5" customHeight="1">
      <c r="A1" s="69" t="s">
        <v>75</v>
      </c>
      <c r="B1" s="70"/>
      <c r="C1" s="70"/>
      <c r="D1" s="71"/>
      <c r="E1" s="71"/>
      <c r="F1" s="71"/>
    </row>
    <row r="2" spans="1:7" ht="26.1" customHeight="1">
      <c r="A2" s="76" t="s">
        <v>25</v>
      </c>
      <c r="B2" s="76" t="s">
        <v>26</v>
      </c>
      <c r="C2" s="72" t="s">
        <v>33</v>
      </c>
      <c r="D2" s="73"/>
      <c r="E2" s="73"/>
      <c r="F2" s="73"/>
      <c r="G2" s="74"/>
    </row>
    <row r="3" spans="1:7" ht="23.1" customHeight="1">
      <c r="A3" s="76"/>
      <c r="B3" s="76"/>
      <c r="C3" s="1" t="s">
        <v>34</v>
      </c>
      <c r="D3" s="2" t="s">
        <v>28</v>
      </c>
      <c r="E3" s="2" t="s">
        <v>35</v>
      </c>
      <c r="F3" s="2" t="s">
        <v>7</v>
      </c>
      <c r="G3" s="3" t="s">
        <v>36</v>
      </c>
    </row>
    <row r="4" spans="1:7" ht="30" customHeight="1">
      <c r="A4" s="1">
        <v>1</v>
      </c>
      <c r="B4" s="77" t="s">
        <v>8</v>
      </c>
      <c r="C4" s="4">
        <v>2021</v>
      </c>
      <c r="D4" s="5">
        <v>155800</v>
      </c>
      <c r="E4" s="5">
        <v>100000</v>
      </c>
      <c r="F4" s="6">
        <v>0.64180000000000004</v>
      </c>
      <c r="G4" s="7">
        <v>2.5600000000000001E-2</v>
      </c>
    </row>
    <row r="5" spans="1:7" ht="30" customHeight="1">
      <c r="A5" s="1">
        <v>2</v>
      </c>
      <c r="B5" s="78"/>
      <c r="C5" s="4">
        <v>2022</v>
      </c>
      <c r="D5" s="5">
        <v>188360</v>
      </c>
      <c r="E5" s="5">
        <v>159990</v>
      </c>
      <c r="F5" s="6">
        <v>0.84940000000000004</v>
      </c>
      <c r="G5" s="7" t="s">
        <v>48</v>
      </c>
    </row>
    <row r="6" spans="1:7" ht="30" customHeight="1">
      <c r="A6" s="1"/>
      <c r="B6" s="77"/>
      <c r="C6" s="4"/>
      <c r="D6" s="5"/>
      <c r="E6" s="5"/>
      <c r="F6" s="6"/>
      <c r="G6" s="7"/>
    </row>
    <row r="7" spans="1:7" ht="30" customHeight="1">
      <c r="A7" s="1"/>
      <c r="B7" s="78"/>
      <c r="C7" s="4"/>
      <c r="D7" s="5"/>
      <c r="E7" s="5"/>
      <c r="F7" s="6"/>
      <c r="G7" s="7"/>
    </row>
    <row r="8" spans="1:7" ht="30" customHeight="1">
      <c r="A8" s="1"/>
      <c r="B8" s="77"/>
      <c r="C8" s="4"/>
      <c r="D8" s="5"/>
      <c r="E8" s="5"/>
      <c r="F8" s="6"/>
      <c r="G8" s="7"/>
    </row>
    <row r="9" spans="1:7" ht="30" customHeight="1">
      <c r="A9" s="1"/>
      <c r="B9" s="78"/>
      <c r="C9" s="4"/>
      <c r="D9" s="5"/>
      <c r="E9" s="5"/>
      <c r="F9" s="6"/>
      <c r="G9" s="7"/>
    </row>
    <row r="10" spans="1:7" ht="30" customHeight="1">
      <c r="A10" s="4"/>
      <c r="B10" s="77"/>
      <c r="C10" s="4"/>
      <c r="D10" s="5"/>
      <c r="E10" s="5"/>
      <c r="F10" s="6"/>
      <c r="G10" s="9"/>
    </row>
    <row r="11" spans="1:7" ht="30" customHeight="1">
      <c r="A11" s="4"/>
      <c r="B11" s="78"/>
      <c r="C11" s="4"/>
      <c r="D11" s="5"/>
      <c r="E11" s="5"/>
      <c r="F11" s="6"/>
      <c r="G11" s="9"/>
    </row>
    <row r="12" spans="1:7">
      <c r="A12" s="10"/>
      <c r="B12" s="10"/>
      <c r="C12" s="10"/>
      <c r="D12" s="10"/>
      <c r="E12" s="10"/>
      <c r="F12" s="10"/>
      <c r="G12" s="11"/>
    </row>
    <row r="13" spans="1:7">
      <c r="A13" s="75"/>
      <c r="B13" s="75"/>
      <c r="C13" s="75"/>
      <c r="D13" s="75"/>
      <c r="E13" s="75"/>
      <c r="F13" s="75"/>
      <c r="G13" s="11"/>
    </row>
  </sheetData>
  <mergeCells count="9">
    <mergeCell ref="A1:F1"/>
    <mergeCell ref="C2:G2"/>
    <mergeCell ref="A13:F13"/>
    <mergeCell ref="A2:A3"/>
    <mergeCell ref="B2:B3"/>
    <mergeCell ref="B4:B5"/>
    <mergeCell ref="B6:B7"/>
    <mergeCell ref="B8:B9"/>
    <mergeCell ref="B10:B11"/>
  </mergeCells>
  <phoneticPr fontId="33" type="noConversion"/>
  <pageMargins left="0.66874999999999996" right="3.8888888888888903E-2" top="0.156944444444444" bottom="0.156944444444444" header="0.23611111111111099" footer="0.11805555555555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D5" sqref="D5"/>
    </sheetView>
  </sheetViews>
  <sheetFormatPr defaultColWidth="8.875" defaultRowHeight="14.25"/>
  <cols>
    <col min="1" max="1" width="17.625" customWidth="1"/>
    <col min="2" max="2" width="28.625" customWidth="1"/>
    <col min="3" max="6" width="18.625" customWidth="1"/>
    <col min="7" max="7" width="9" style="13" customWidth="1"/>
  </cols>
  <sheetData>
    <row r="1" spans="1:7" ht="28.15" customHeight="1">
      <c r="B1" s="14" t="s">
        <v>0</v>
      </c>
    </row>
    <row r="2" spans="1:7" ht="35.1" customHeight="1">
      <c r="B2" s="52" t="s">
        <v>76</v>
      </c>
      <c r="C2" s="52"/>
      <c r="D2" s="52"/>
      <c r="E2" s="52"/>
      <c r="F2" s="52"/>
    </row>
    <row r="3" spans="1:7" ht="35.1" customHeight="1">
      <c r="B3" s="53" t="s">
        <v>37</v>
      </c>
      <c r="C3" s="53"/>
      <c r="D3" s="53"/>
      <c r="E3" s="53"/>
      <c r="F3" s="53"/>
    </row>
    <row r="4" spans="1:7" ht="23.1" customHeight="1">
      <c r="A4" s="15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</row>
    <row r="5" spans="1:7" ht="23.1" customHeight="1">
      <c r="A5" s="79" t="s">
        <v>8</v>
      </c>
      <c r="B5" s="2" t="s">
        <v>38</v>
      </c>
      <c r="C5" s="2">
        <v>100000</v>
      </c>
      <c r="D5" s="2">
        <f>C5*520/1000</f>
        <v>52000</v>
      </c>
      <c r="E5" s="2">
        <v>8</v>
      </c>
      <c r="F5" s="18" t="s">
        <v>68</v>
      </c>
    </row>
    <row r="6" spans="1:7" ht="23.1" customHeight="1">
      <c r="A6" s="80"/>
      <c r="B6" s="2" t="s">
        <v>39</v>
      </c>
      <c r="C6" s="2">
        <v>50000</v>
      </c>
      <c r="D6" s="2">
        <f>C6*530/1000</f>
        <v>26500</v>
      </c>
      <c r="E6" s="2">
        <v>3</v>
      </c>
      <c r="F6" s="18" t="s">
        <v>61</v>
      </c>
    </row>
    <row r="7" spans="1:7" ht="23.1" customHeight="1">
      <c r="A7" s="80"/>
      <c r="B7" s="2" t="s">
        <v>40</v>
      </c>
      <c r="C7" s="2">
        <v>35000</v>
      </c>
      <c r="D7" s="2">
        <f>C7*580/1000</f>
        <v>20300</v>
      </c>
      <c r="E7" s="2">
        <v>2</v>
      </c>
      <c r="F7" s="18" t="s">
        <v>62</v>
      </c>
    </row>
    <row r="8" spans="1:7" ht="23.1" customHeight="1">
      <c r="A8" s="80"/>
      <c r="B8" s="2" t="s">
        <v>41</v>
      </c>
      <c r="C8" s="2">
        <v>20000</v>
      </c>
      <c r="D8" s="2">
        <f>C8*600/1000</f>
        <v>12000</v>
      </c>
      <c r="E8" s="19">
        <v>2</v>
      </c>
      <c r="F8" s="18" t="s">
        <v>63</v>
      </c>
    </row>
    <row r="9" spans="1:7" ht="23.1" customHeight="1">
      <c r="A9" s="80"/>
      <c r="B9" s="2" t="s">
        <v>42</v>
      </c>
      <c r="C9" s="2">
        <v>250000</v>
      </c>
      <c r="D9" s="2">
        <v>106350</v>
      </c>
      <c r="E9" s="19">
        <v>10</v>
      </c>
      <c r="F9" s="18" t="s">
        <v>64</v>
      </c>
    </row>
    <row r="10" spans="1:7" ht="23.1" customHeight="1">
      <c r="A10" s="80"/>
      <c r="B10" s="2" t="s">
        <v>43</v>
      </c>
      <c r="C10" s="2">
        <v>100000</v>
      </c>
      <c r="D10" s="2">
        <f>C10*435/1000</f>
        <v>43500</v>
      </c>
      <c r="E10" s="19">
        <v>10</v>
      </c>
      <c r="F10" s="18" t="s">
        <v>65</v>
      </c>
    </row>
    <row r="11" spans="1:7" ht="23.1" customHeight="1">
      <c r="A11" s="80"/>
      <c r="B11" s="2" t="s">
        <v>44</v>
      </c>
      <c r="C11" s="2">
        <v>95000</v>
      </c>
      <c r="D11" s="2">
        <f>C11*450/1000</f>
        <v>42750</v>
      </c>
      <c r="E11" s="20">
        <v>6</v>
      </c>
      <c r="F11" s="18" t="s">
        <v>66</v>
      </c>
    </row>
    <row r="12" spans="1:7" ht="18" customHeight="1">
      <c r="A12" s="80"/>
      <c r="B12" s="2" t="s">
        <v>45</v>
      </c>
      <c r="C12" s="2">
        <v>15000</v>
      </c>
      <c r="D12" s="2">
        <f>C12*440/1000</f>
        <v>6600</v>
      </c>
      <c r="E12" s="21">
        <v>1</v>
      </c>
      <c r="F12" s="22" t="s">
        <v>67</v>
      </c>
    </row>
    <row r="13" spans="1:7" ht="18" customHeight="1">
      <c r="A13" s="81"/>
      <c r="B13" s="2" t="s">
        <v>46</v>
      </c>
      <c r="C13" s="2">
        <v>10000</v>
      </c>
      <c r="D13" s="2">
        <f>C13*550/1000</f>
        <v>5500</v>
      </c>
      <c r="E13" s="21">
        <v>1</v>
      </c>
      <c r="F13" s="22" t="s">
        <v>69</v>
      </c>
    </row>
    <row r="14" spans="1:7" ht="18" customHeight="1">
      <c r="A14" s="23"/>
      <c r="B14" s="24" t="s">
        <v>15</v>
      </c>
      <c r="C14" s="25"/>
      <c r="D14" s="25"/>
      <c r="E14" s="21"/>
      <c r="F14" s="22"/>
    </row>
    <row r="15" spans="1:7" s="12" customFormat="1" ht="18" customHeight="1">
      <c r="A15" s="26"/>
      <c r="B15" s="27" t="s">
        <v>16</v>
      </c>
      <c r="C15" s="21">
        <f>SUM(C5:C13)</f>
        <v>675000</v>
      </c>
      <c r="D15" s="21">
        <f>SUM(D5:D13)</f>
        <v>315500</v>
      </c>
      <c r="E15" s="28">
        <v>43</v>
      </c>
      <c r="F15" s="29" t="s">
        <v>60</v>
      </c>
      <c r="G15" s="30"/>
    </row>
    <row r="16" spans="1:7">
      <c r="B16" s="13"/>
      <c r="C16" s="13"/>
      <c r="D16" s="13"/>
      <c r="E16" s="13"/>
      <c r="F16" s="13"/>
    </row>
    <row r="17" spans="2:6" ht="18.75">
      <c r="B17" s="54" t="s">
        <v>17</v>
      </c>
      <c r="C17" s="54"/>
      <c r="D17" s="54"/>
      <c r="E17" s="54"/>
      <c r="F17" s="54"/>
    </row>
  </sheetData>
  <mergeCells count="4">
    <mergeCell ref="B2:F2"/>
    <mergeCell ref="B3:F3"/>
    <mergeCell ref="B17:F17"/>
    <mergeCell ref="A5:A13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5"/>
  <sheetViews>
    <sheetView tabSelected="1" workbookViewId="0">
      <selection activeCell="C4" sqref="C4"/>
    </sheetView>
  </sheetViews>
  <sheetFormatPr defaultColWidth="9" defaultRowHeight="14.25"/>
  <cols>
    <col min="1" max="1" width="7" customWidth="1"/>
    <col min="2" max="2" width="17.5" customWidth="1"/>
    <col min="3" max="3" width="14" customWidth="1"/>
    <col min="4" max="4" width="19" customWidth="1"/>
    <col min="5" max="5" width="19.25" customWidth="1"/>
    <col min="6" max="6" width="25.625" customWidth="1"/>
    <col min="7" max="7" width="24.625" customWidth="1"/>
  </cols>
  <sheetData>
    <row r="1" spans="1:7" ht="65.25" customHeight="1">
      <c r="A1" s="82" t="s">
        <v>77</v>
      </c>
      <c r="B1" s="83"/>
      <c r="C1" s="83"/>
      <c r="D1" s="83"/>
      <c r="E1" s="83"/>
      <c r="F1" s="83"/>
      <c r="G1" s="83"/>
    </row>
    <row r="2" spans="1:7" ht="26.1" customHeight="1">
      <c r="A2" s="76" t="s">
        <v>25</v>
      </c>
      <c r="B2" s="76" t="s">
        <v>26</v>
      </c>
      <c r="C2" s="72" t="s">
        <v>47</v>
      </c>
      <c r="D2" s="73"/>
      <c r="E2" s="73"/>
      <c r="F2" s="73"/>
      <c r="G2" s="74"/>
    </row>
    <row r="3" spans="1:7" ht="23.1" customHeight="1">
      <c r="A3" s="76"/>
      <c r="B3" s="76"/>
      <c r="C3" s="1" t="s">
        <v>34</v>
      </c>
      <c r="D3" s="2" t="s">
        <v>28</v>
      </c>
      <c r="E3" s="2" t="s">
        <v>35</v>
      </c>
      <c r="F3" s="2" t="s">
        <v>7</v>
      </c>
      <c r="G3" s="3" t="s">
        <v>36</v>
      </c>
    </row>
    <row r="4" spans="1:7" ht="30" customHeight="1">
      <c r="A4" s="1">
        <v>1</v>
      </c>
      <c r="B4" s="77" t="s">
        <v>8</v>
      </c>
      <c r="C4" s="4">
        <v>2021</v>
      </c>
      <c r="D4" s="5">
        <v>315000</v>
      </c>
      <c r="E4" s="5">
        <v>266700</v>
      </c>
      <c r="F4" s="6">
        <f>E4/D4</f>
        <v>0.84666666666666668</v>
      </c>
      <c r="G4" s="7">
        <v>2.6200000000000001E-2</v>
      </c>
    </row>
    <row r="5" spans="1:7" ht="30" customHeight="1">
      <c r="A5" s="1">
        <v>2</v>
      </c>
      <c r="B5" s="78"/>
      <c r="C5" s="4">
        <v>2022</v>
      </c>
      <c r="D5" s="5">
        <v>343600</v>
      </c>
      <c r="E5" s="5">
        <v>325500</v>
      </c>
      <c r="F5" s="6">
        <f>E5/D5</f>
        <v>0.94732246798603026</v>
      </c>
      <c r="G5" s="7" t="s">
        <v>59</v>
      </c>
    </row>
    <row r="6" spans="1:7" ht="30" customHeight="1">
      <c r="A6" s="1"/>
      <c r="B6" s="77"/>
      <c r="C6" s="4"/>
      <c r="D6" s="5"/>
      <c r="E6" s="5"/>
      <c r="F6" s="6"/>
      <c r="G6" s="7"/>
    </row>
    <row r="7" spans="1:7" ht="30" customHeight="1">
      <c r="A7" s="1"/>
      <c r="B7" s="78"/>
      <c r="C7" s="4"/>
      <c r="D7" s="5"/>
      <c r="E7" s="5"/>
      <c r="F7" s="6"/>
      <c r="G7" s="7"/>
    </row>
    <row r="8" spans="1:7" ht="30" customHeight="1">
      <c r="A8" s="1"/>
      <c r="B8" s="77"/>
      <c r="C8" s="4"/>
      <c r="D8" s="1"/>
      <c r="E8" s="1"/>
      <c r="F8" s="8"/>
      <c r="G8" s="9"/>
    </row>
    <row r="9" spans="1:7" ht="30" customHeight="1">
      <c r="A9" s="1"/>
      <c r="B9" s="78"/>
      <c r="C9" s="4"/>
      <c r="D9" s="1"/>
      <c r="E9" s="1"/>
      <c r="F9" s="8"/>
      <c r="G9" s="9"/>
    </row>
    <row r="10" spans="1:7" ht="30" customHeight="1">
      <c r="A10" s="1"/>
      <c r="B10" s="77"/>
      <c r="C10" s="4"/>
      <c r="D10" s="5"/>
      <c r="E10" s="5"/>
      <c r="F10" s="6"/>
      <c r="G10" s="7"/>
    </row>
    <row r="11" spans="1:7" ht="30" customHeight="1">
      <c r="A11" s="1"/>
      <c r="B11" s="78"/>
      <c r="C11" s="4"/>
      <c r="D11" s="5"/>
      <c r="E11" s="5"/>
      <c r="F11" s="6"/>
      <c r="G11" s="7"/>
    </row>
    <row r="12" spans="1:7" ht="30" customHeight="1">
      <c r="A12" s="4"/>
      <c r="B12" s="77"/>
      <c r="C12" s="4"/>
      <c r="D12" s="5"/>
      <c r="E12" s="5"/>
      <c r="F12" s="6"/>
      <c r="G12" s="9"/>
    </row>
    <row r="13" spans="1:7" ht="30" customHeight="1">
      <c r="A13" s="4"/>
      <c r="B13" s="78"/>
      <c r="C13" s="4"/>
      <c r="D13" s="5"/>
      <c r="E13" s="5"/>
      <c r="F13" s="6"/>
      <c r="G13" s="9"/>
    </row>
    <row r="14" spans="1:7">
      <c r="A14" s="10"/>
      <c r="B14" s="10"/>
      <c r="C14" s="10"/>
      <c r="D14" s="10"/>
      <c r="E14" s="10"/>
      <c r="F14" s="10"/>
      <c r="G14" s="11"/>
    </row>
    <row r="15" spans="1:7">
      <c r="A15" s="75"/>
      <c r="B15" s="75"/>
      <c r="C15" s="75"/>
      <c r="D15" s="75"/>
      <c r="E15" s="75"/>
      <c r="F15" s="75"/>
      <c r="G15" s="11"/>
    </row>
  </sheetData>
  <mergeCells count="10">
    <mergeCell ref="A1:G1"/>
    <mergeCell ref="C2:G2"/>
    <mergeCell ref="A15:F15"/>
    <mergeCell ref="A2:A3"/>
    <mergeCell ref="B2:B3"/>
    <mergeCell ref="B4:B5"/>
    <mergeCell ref="B6:B7"/>
    <mergeCell ref="B8:B9"/>
    <mergeCell ref="B10:B11"/>
    <mergeCell ref="B12:B13"/>
  </mergeCells>
  <phoneticPr fontId="33" type="noConversion"/>
  <pageMargins left="0.66874999999999996" right="3.8888888888888903E-2" top="0.156944444444444" bottom="0.156944444444444" header="0.23611111111111099" footer="0.11805555555555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附件1（早籼稻）</vt:lpstr>
      <vt:lpstr>附件2</vt:lpstr>
      <vt:lpstr>附件3</vt:lpstr>
      <vt:lpstr>附件5</vt:lpstr>
      <vt:lpstr>附件1 (中晚稻)</vt:lpstr>
      <vt:lpstr>附件5 (中晚稻)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2022-10-24T08:16:18Z</cp:lastPrinted>
  <dcterms:created xsi:type="dcterms:W3CDTF">2017-08-28T02:18:00Z</dcterms:created>
  <dcterms:modified xsi:type="dcterms:W3CDTF">2022-10-28T02:53:29Z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07EEA156A74342CFA849D85EBA1CD6D6</vt:lpwstr>
  </property>
</Properties>
</file>