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卫健系统" sheetId="1" r:id="rId1"/>
  </sheets>
  <definedNames>
    <definedName name="_xlnm.Print_Titles" localSheetId="0">'卫健系统'!$1:$2</definedName>
  </definedNames>
  <calcPr fullCalcOnLoad="1"/>
</workbook>
</file>

<file path=xl/sharedStrings.xml><?xml version="1.0" encoding="utf-8"?>
<sst xmlns="http://schemas.openxmlformats.org/spreadsheetml/2006/main" count="496" uniqueCount="242">
  <si>
    <t>衡阳县2021年卫健系统医学专业人才引进和公开招聘资审合格拟进入面试人员名单</t>
  </si>
  <si>
    <t>序号</t>
  </si>
  <si>
    <t>姓名</t>
  </si>
  <si>
    <t>性别</t>
  </si>
  <si>
    <t>岗位代码及名称</t>
  </si>
  <si>
    <t>招聘单位</t>
  </si>
  <si>
    <t>备注</t>
  </si>
  <si>
    <t>1</t>
  </si>
  <si>
    <t>118_临床医师一</t>
  </si>
  <si>
    <t>衡阳县人民医院</t>
  </si>
  <si>
    <t>人才引进类</t>
  </si>
  <si>
    <t>2</t>
  </si>
  <si>
    <t>116_临床医师二</t>
  </si>
  <si>
    <t>3</t>
  </si>
  <si>
    <t>女</t>
  </si>
  <si>
    <t>121_中药学</t>
  </si>
  <si>
    <t>衡阳县中医医院</t>
  </si>
  <si>
    <t>4</t>
  </si>
  <si>
    <t>122_临床医生一</t>
  </si>
  <si>
    <t>5</t>
  </si>
  <si>
    <t>冯宏</t>
  </si>
  <si>
    <t>301_内科医师（含重症）</t>
  </si>
  <si>
    <t>笔试类</t>
  </si>
  <si>
    <t>6</t>
  </si>
  <si>
    <t>方凡</t>
  </si>
  <si>
    <t>7</t>
  </si>
  <si>
    <t>陈晓圆</t>
  </si>
  <si>
    <t>302_精神科医师</t>
  </si>
  <si>
    <t>8</t>
  </si>
  <si>
    <t>王亮</t>
  </si>
  <si>
    <t>9</t>
  </si>
  <si>
    <t>刘智勇</t>
  </si>
  <si>
    <t>303_外科医师（含麻醉）</t>
  </si>
  <si>
    <t>10</t>
  </si>
  <si>
    <t>阳帆</t>
  </si>
  <si>
    <t>11</t>
  </si>
  <si>
    <t>陈嘉豪</t>
  </si>
  <si>
    <t>305_临床医师二</t>
  </si>
  <si>
    <t>12</t>
  </si>
  <si>
    <t>魏剑莹</t>
  </si>
  <si>
    <t>306_临床医生三</t>
  </si>
  <si>
    <t>13</t>
  </si>
  <si>
    <t>屈亮靓</t>
  </si>
  <si>
    <t>309_护理</t>
  </si>
  <si>
    <t>杉桥镇卫生院</t>
  </si>
  <si>
    <t>14</t>
  </si>
  <si>
    <t>文慧</t>
  </si>
  <si>
    <t>15</t>
  </si>
  <si>
    <t>邹熙</t>
  </si>
  <si>
    <t>16</t>
  </si>
  <si>
    <t>邓文英</t>
  </si>
  <si>
    <t>17</t>
  </si>
  <si>
    <t>蒋芳</t>
  </si>
  <si>
    <t>310_护理</t>
  </si>
  <si>
    <t>库宗桥镇卫生院</t>
  </si>
  <si>
    <t>18</t>
  </si>
  <si>
    <t>何竹</t>
  </si>
  <si>
    <t>19</t>
  </si>
  <si>
    <t>周心怡</t>
  </si>
  <si>
    <t>311_护理</t>
  </si>
  <si>
    <t>溪江乡卫生院</t>
  </si>
  <si>
    <t>20</t>
  </si>
  <si>
    <t>彭丽</t>
  </si>
  <si>
    <t>21</t>
  </si>
  <si>
    <t>洪欣琴</t>
  </si>
  <si>
    <t>312_护理</t>
  </si>
  <si>
    <t>三湖镇卫生院</t>
  </si>
  <si>
    <t>22</t>
  </si>
  <si>
    <t>易梦</t>
  </si>
  <si>
    <t>23</t>
  </si>
  <si>
    <t>邹利</t>
  </si>
  <si>
    <t>24</t>
  </si>
  <si>
    <t>梁凤英</t>
  </si>
  <si>
    <t>25</t>
  </si>
  <si>
    <t>王艳</t>
  </si>
  <si>
    <t>313_护理</t>
  </si>
  <si>
    <t>界牌镇中心卫生院</t>
  </si>
  <si>
    <t>26</t>
  </si>
  <si>
    <t>彭颜</t>
  </si>
  <si>
    <t>27</t>
  </si>
  <si>
    <t>李祥</t>
  </si>
  <si>
    <t>314_护理</t>
  </si>
  <si>
    <t>28</t>
  </si>
  <si>
    <t>邓欣然</t>
  </si>
  <si>
    <t>29</t>
  </si>
  <si>
    <t>万慧敏</t>
  </si>
  <si>
    <t>315_护理</t>
  </si>
  <si>
    <t>金溪镇中心卫生院</t>
  </si>
  <si>
    <t>30</t>
  </si>
  <si>
    <t>邓洁</t>
  </si>
  <si>
    <t>31</t>
  </si>
  <si>
    <t>隆春梅</t>
  </si>
  <si>
    <t>32</t>
  </si>
  <si>
    <t>吕友利</t>
  </si>
  <si>
    <t>33</t>
  </si>
  <si>
    <t>李珍珍</t>
  </si>
  <si>
    <t>34</t>
  </si>
  <si>
    <t>陈媚</t>
  </si>
  <si>
    <t>35</t>
  </si>
  <si>
    <t>孔凡澳</t>
  </si>
  <si>
    <t>316_中药学</t>
  </si>
  <si>
    <t>石市镇卫生院</t>
  </si>
  <si>
    <t>36</t>
  </si>
  <si>
    <t>易理</t>
  </si>
  <si>
    <t>317_药学</t>
  </si>
  <si>
    <t>37</t>
  </si>
  <si>
    <t>朱兆暄</t>
  </si>
  <si>
    <t>38</t>
  </si>
  <si>
    <t>曾四南</t>
  </si>
  <si>
    <t>318_药学</t>
  </si>
  <si>
    <t>39</t>
  </si>
  <si>
    <t>唐罗英</t>
  </si>
  <si>
    <t>40</t>
  </si>
  <si>
    <t>唐艳</t>
  </si>
  <si>
    <t>319_检验</t>
  </si>
  <si>
    <t>41</t>
  </si>
  <si>
    <t>龙梦真</t>
  </si>
  <si>
    <t>42</t>
  </si>
  <si>
    <t>刘烨</t>
  </si>
  <si>
    <t>320_检验</t>
  </si>
  <si>
    <t>43</t>
  </si>
  <si>
    <t>周亲</t>
  </si>
  <si>
    <t>44</t>
  </si>
  <si>
    <t>洪倩</t>
  </si>
  <si>
    <t>321_影像</t>
  </si>
  <si>
    <t>关市镇卫生院</t>
  </si>
  <si>
    <t>45</t>
  </si>
  <si>
    <t>彭文颖</t>
  </si>
  <si>
    <t>46</t>
  </si>
  <si>
    <t>谭心蕊</t>
  </si>
  <si>
    <t>322_影像</t>
  </si>
  <si>
    <t>47</t>
  </si>
  <si>
    <t>陈欢</t>
  </si>
  <si>
    <t>48</t>
  </si>
  <si>
    <t>刘彤</t>
  </si>
  <si>
    <t>323_临床医生</t>
  </si>
  <si>
    <t>49</t>
  </si>
  <si>
    <t>王坤</t>
  </si>
  <si>
    <t>50</t>
  </si>
  <si>
    <t>黄泯境</t>
  </si>
  <si>
    <t>326_中医临床医生</t>
  </si>
  <si>
    <t>台源镇中心卫生院</t>
  </si>
  <si>
    <t>51</t>
  </si>
  <si>
    <t>曾志诚</t>
  </si>
  <si>
    <t>52</t>
  </si>
  <si>
    <t>201_临床医师</t>
  </si>
  <si>
    <t>集兵镇中心卫生院</t>
  </si>
  <si>
    <t>直接考核类</t>
  </si>
  <si>
    <t>53</t>
  </si>
  <si>
    <t>54</t>
  </si>
  <si>
    <t>55</t>
  </si>
  <si>
    <t>56</t>
  </si>
  <si>
    <t>202_临床医师</t>
  </si>
  <si>
    <t>岣嵝乡卫生院</t>
  </si>
  <si>
    <t>57</t>
  </si>
  <si>
    <t>58</t>
  </si>
  <si>
    <t>203_临床医师</t>
  </si>
  <si>
    <t>59</t>
  </si>
  <si>
    <t>204_临床医师</t>
  </si>
  <si>
    <t>井头镇中心卫生院</t>
  </si>
  <si>
    <t>60</t>
  </si>
  <si>
    <t>61</t>
  </si>
  <si>
    <t>205_临床医师</t>
  </si>
  <si>
    <t>62</t>
  </si>
  <si>
    <t>208_临床医师</t>
  </si>
  <si>
    <t>洪市镇卫生院</t>
  </si>
  <si>
    <t>63</t>
  </si>
  <si>
    <t>64</t>
  </si>
  <si>
    <t>209_临床医师</t>
  </si>
  <si>
    <t>65</t>
  </si>
  <si>
    <t>66</t>
  </si>
  <si>
    <t>210_临床医师</t>
  </si>
  <si>
    <t>栏垅乡卫生院</t>
  </si>
  <si>
    <t>67</t>
  </si>
  <si>
    <t>211_中医临床医师</t>
  </si>
  <si>
    <t>68</t>
  </si>
  <si>
    <t>212_中医临床医师</t>
  </si>
  <si>
    <t>69</t>
  </si>
  <si>
    <t>70</t>
  </si>
  <si>
    <t>213_中医临床医师</t>
  </si>
  <si>
    <t>大安乡卫生院</t>
  </si>
  <si>
    <t>71</t>
  </si>
  <si>
    <t>215_中医临床医师</t>
  </si>
  <si>
    <t>72</t>
  </si>
  <si>
    <t>216_中医临床医师</t>
  </si>
  <si>
    <t>73</t>
  </si>
  <si>
    <t>217_中医临床医师</t>
  </si>
  <si>
    <t>74</t>
  </si>
  <si>
    <t>218_公卫医师</t>
  </si>
  <si>
    <t>金兰镇中心卫生院</t>
  </si>
  <si>
    <t>75</t>
  </si>
  <si>
    <t>219_公卫医师</t>
  </si>
  <si>
    <t>76</t>
  </si>
  <si>
    <t>220_公卫医师</t>
  </si>
  <si>
    <t>演陂镇中心卫生院</t>
  </si>
  <si>
    <t>77</t>
  </si>
  <si>
    <t>221_公卫医师</t>
  </si>
  <si>
    <t>78</t>
  </si>
  <si>
    <t>222_护士</t>
  </si>
  <si>
    <t>79</t>
  </si>
  <si>
    <t>80</t>
  </si>
  <si>
    <t>81</t>
  </si>
  <si>
    <t>223_护士</t>
  </si>
  <si>
    <t>82</t>
  </si>
  <si>
    <t>83</t>
  </si>
  <si>
    <t>224_检验员一</t>
  </si>
  <si>
    <t>84</t>
  </si>
  <si>
    <t>225_检验员二</t>
  </si>
  <si>
    <t>85</t>
  </si>
  <si>
    <t>86</t>
  </si>
  <si>
    <t>226_药学</t>
  </si>
  <si>
    <t>87</t>
  </si>
  <si>
    <t>228_临床医师二</t>
  </si>
  <si>
    <t>衡阳县第二人民医院</t>
  </si>
  <si>
    <t>88</t>
  </si>
  <si>
    <t>89</t>
  </si>
  <si>
    <t>90</t>
  </si>
  <si>
    <t>91</t>
  </si>
  <si>
    <t>92</t>
  </si>
  <si>
    <t>93</t>
  </si>
  <si>
    <t>94</t>
  </si>
  <si>
    <t>95</t>
  </si>
  <si>
    <t>96</t>
  </si>
  <si>
    <t>97</t>
  </si>
  <si>
    <t>230_药学</t>
  </si>
  <si>
    <t>98</t>
  </si>
  <si>
    <t>99</t>
  </si>
  <si>
    <t>100</t>
  </si>
  <si>
    <t>101</t>
  </si>
  <si>
    <t>102</t>
  </si>
  <si>
    <t>103</t>
  </si>
  <si>
    <t>104</t>
  </si>
  <si>
    <t>105</t>
  </si>
  <si>
    <t>231_影像诊断</t>
  </si>
  <si>
    <t>106</t>
  </si>
  <si>
    <t>107</t>
  </si>
  <si>
    <t>232_临床医生一</t>
  </si>
  <si>
    <t>衡阳县第三人民医院</t>
  </si>
  <si>
    <t>108</t>
  </si>
  <si>
    <t>233_临床医生二</t>
  </si>
  <si>
    <t>109</t>
  </si>
  <si>
    <t>110</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</si>
</sst>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sz val="11"/>
      <name val="宋体"/>
      <family val="0"/>
    </font>
    <font>
      <sz val="11"/>
      <color indexed="8"/>
      <name val="宋体"/>
      <family val="0"/>
    </font>
    <font>
      <sz val="18"/>
      <color indexed="8"/>
      <name val="宋体"/>
      <family val="0"/>
    </font>
    <font>
      <b/>
      <sz val="11"/>
      <name val="宋体"/>
      <family val="0"/>
    </font>
    <font>
      <sz val="11"/>
      <color indexed="9"/>
      <name val="宋体"/>
      <family val="0"/>
    </font>
    <font>
      <sz val="11"/>
      <color indexed="16"/>
      <name val="宋体"/>
      <family val="0"/>
    </font>
    <font>
      <sz val="11"/>
      <color indexed="62"/>
      <name val="宋体"/>
      <family val="0"/>
    </font>
    <font>
      <b/>
      <sz val="18"/>
      <color indexed="54"/>
      <name val="宋体"/>
      <family val="0"/>
    </font>
    <font>
      <u val="single"/>
      <sz val="11"/>
      <color indexed="12"/>
      <name val="宋体"/>
      <family val="0"/>
    </font>
    <font>
      <u val="single"/>
      <sz val="11"/>
      <color indexed="20"/>
      <name val="宋体"/>
      <family val="0"/>
    </font>
    <font>
      <sz val="11"/>
      <color indexed="53"/>
      <name val="宋体"/>
      <family val="0"/>
    </font>
    <font>
      <b/>
      <sz val="11"/>
      <color indexed="54"/>
      <name val="宋体"/>
      <family val="0"/>
    </font>
    <font>
      <sz val="11"/>
      <color indexed="10"/>
      <name val="宋体"/>
      <family val="0"/>
    </font>
    <font>
      <b/>
      <sz val="11"/>
      <color indexed="63"/>
      <name val="宋体"/>
      <family val="0"/>
    </font>
    <font>
      <i/>
      <sz val="11"/>
      <color indexed="23"/>
      <name val="宋体"/>
      <family val="0"/>
    </font>
    <font>
      <b/>
      <sz val="15"/>
      <color indexed="54"/>
      <name val="宋体"/>
      <family val="0"/>
    </font>
    <font>
      <b/>
      <sz val="13"/>
      <color indexed="54"/>
      <name val="宋体"/>
      <family val="0"/>
    </font>
    <font>
      <b/>
      <sz val="11"/>
      <color indexed="53"/>
      <name val="宋体"/>
      <family val="0"/>
    </font>
    <font>
      <b/>
      <sz val="11"/>
      <color indexed="9"/>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8"/>
      <color theme="1"/>
      <name val="Calibri"/>
      <family val="0"/>
    </font>
    <font>
      <b/>
      <sz val="11"/>
      <name val="Calibri"/>
      <family val="0"/>
    </font>
    <font>
      <sz val="11"/>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7" borderId="2" applyNumberFormat="0" applyFont="0" applyAlignment="0" applyProtection="0"/>
    <xf numFmtId="0" fontId="26"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6" fillId="9" borderId="0" applyNumberFormat="0" applyBorder="0" applyAlignment="0" applyProtection="0"/>
    <xf numFmtId="0" fontId="30" fillId="0" borderId="4" applyNumberFormat="0" applyFill="0" applyAlignment="0" applyProtection="0"/>
    <xf numFmtId="0" fontId="26"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cellStyleXfs>
  <cellXfs count="10">
    <xf numFmtId="0" fontId="0" fillId="0" borderId="0" xfId="0" applyAlignment="1">
      <alignment vertical="center"/>
    </xf>
    <xf numFmtId="0" fontId="23" fillId="0" borderId="0" xfId="0" applyFont="1" applyFill="1" applyBorder="1" applyAlignment="1">
      <alignment horizontal="center" vertical="center"/>
    </xf>
    <xf numFmtId="0" fontId="23" fillId="33" borderId="0" xfId="0" applyFont="1" applyFill="1" applyBorder="1" applyAlignment="1">
      <alignment horizontal="center" vertical="center"/>
    </xf>
    <xf numFmtId="0" fontId="43" fillId="0" borderId="0" xfId="0" applyFont="1" applyFill="1" applyAlignment="1">
      <alignment horizontal="center" vertical="center" wrapText="1"/>
    </xf>
    <xf numFmtId="0" fontId="43" fillId="0" borderId="0" xfId="0" applyFont="1" applyFill="1" applyBorder="1" applyAlignment="1">
      <alignment horizontal="center" vertical="center"/>
    </xf>
    <xf numFmtId="49" fontId="44" fillId="33" borderId="9" xfId="0" applyNumberFormat="1" applyFont="1" applyFill="1" applyBorder="1" applyAlignment="1">
      <alignment horizontal="center" vertical="center" wrapText="1"/>
    </xf>
    <xf numFmtId="49" fontId="45" fillId="33" borderId="9" xfId="0" applyNumberFormat="1" applyFont="1" applyFill="1" applyBorder="1" applyAlignment="1">
      <alignment horizontal="center" vertical="center" wrapText="1"/>
    </xf>
    <xf numFmtId="0" fontId="45" fillId="33" borderId="9" xfId="0" applyFont="1" applyFill="1" applyBorder="1" applyAlignment="1">
      <alignment horizontal="center" vertical="center"/>
    </xf>
    <xf numFmtId="49" fontId="23" fillId="0" borderId="9" xfId="0" applyNumberFormat="1" applyFont="1" applyFill="1" applyBorder="1" applyAlignment="1">
      <alignment horizontal="center" vertical="center" wrapText="1"/>
    </xf>
    <xf numFmtId="0" fontId="23" fillId="0" borderId="9" xfId="0"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112"/>
  <sheetViews>
    <sheetView tabSelected="1" zoomScaleSheetLayoutView="100" workbookViewId="0" topLeftCell="A1">
      <selection activeCell="A1" sqref="A1:F1"/>
    </sheetView>
  </sheetViews>
  <sheetFormatPr defaultColWidth="9.00390625" defaultRowHeight="14.25"/>
  <cols>
    <col min="1" max="1" width="7.625" style="1" customWidth="1"/>
    <col min="2" max="2" width="11.75390625" style="1" customWidth="1"/>
    <col min="3" max="3" width="5.875" style="1" customWidth="1"/>
    <col min="4" max="4" width="24.25390625" style="1" customWidth="1"/>
    <col min="5" max="5" width="22.125" style="1" customWidth="1"/>
    <col min="6" max="6" width="13.75390625" style="1" customWidth="1"/>
    <col min="7" max="7" width="15.00390625" style="1" customWidth="1"/>
    <col min="8" max="8" width="15.75390625" style="1" customWidth="1"/>
    <col min="9" max="16384" width="9.00390625" style="1" customWidth="1"/>
  </cols>
  <sheetData>
    <row r="1" spans="1:8" s="1" customFormat="1" ht="61.5" customHeight="1">
      <c r="A1" s="3" t="s">
        <v>0</v>
      </c>
      <c r="B1" s="3"/>
      <c r="C1" s="3"/>
      <c r="D1" s="3"/>
      <c r="E1" s="3"/>
      <c r="F1" s="3"/>
      <c r="G1" s="4"/>
      <c r="H1" s="4"/>
    </row>
    <row r="2" spans="1:6" s="1" customFormat="1" ht="33" customHeight="1">
      <c r="A2" s="5" t="s">
        <v>1</v>
      </c>
      <c r="B2" s="5" t="s">
        <v>2</v>
      </c>
      <c r="C2" s="5" t="s">
        <v>3</v>
      </c>
      <c r="D2" s="5" t="s">
        <v>4</v>
      </c>
      <c r="E2" s="5" t="s">
        <v>5</v>
      </c>
      <c r="F2" s="5" t="s">
        <v>6</v>
      </c>
    </row>
    <row r="3" spans="1:6" s="1" customFormat="1" ht="18" customHeight="1">
      <c r="A3" s="6" t="s">
        <v>7</v>
      </c>
      <c r="B3" s="6" t="str">
        <f>"胡媚"</f>
        <v>胡媚</v>
      </c>
      <c r="C3" s="6" t="str">
        <f>"女"</f>
        <v>女</v>
      </c>
      <c r="D3" s="6" t="s">
        <v>8</v>
      </c>
      <c r="E3" s="6" t="s">
        <v>9</v>
      </c>
      <c r="F3" s="6" t="s">
        <v>10</v>
      </c>
    </row>
    <row r="4" spans="1:6" s="1" customFormat="1" ht="18" customHeight="1">
      <c r="A4" s="6" t="s">
        <v>11</v>
      </c>
      <c r="B4" s="6" t="str">
        <f>"王耀华"</f>
        <v>王耀华</v>
      </c>
      <c r="C4" s="6" t="str">
        <f>"男"</f>
        <v>男</v>
      </c>
      <c r="D4" s="6" t="s">
        <v>12</v>
      </c>
      <c r="E4" s="6" t="s">
        <v>9</v>
      </c>
      <c r="F4" s="6" t="s">
        <v>10</v>
      </c>
    </row>
    <row r="5" spans="1:6" s="1" customFormat="1" ht="18" customHeight="1">
      <c r="A5" s="6" t="s">
        <v>13</v>
      </c>
      <c r="B5" s="6" t="str">
        <f>"朱坤"</f>
        <v>朱坤</v>
      </c>
      <c r="C5" s="6" t="s">
        <v>14</v>
      </c>
      <c r="D5" s="6" t="s">
        <v>15</v>
      </c>
      <c r="E5" s="6" t="s">
        <v>16</v>
      </c>
      <c r="F5" s="6" t="s">
        <v>10</v>
      </c>
    </row>
    <row r="6" spans="1:6" s="1" customFormat="1" ht="18" customHeight="1">
      <c r="A6" s="6" t="s">
        <v>17</v>
      </c>
      <c r="B6" s="6" t="str">
        <f>"胡兰兰"</f>
        <v>胡兰兰</v>
      </c>
      <c r="C6" s="6" t="s">
        <v>14</v>
      </c>
      <c r="D6" s="6" t="s">
        <v>18</v>
      </c>
      <c r="E6" s="6" t="s">
        <v>16</v>
      </c>
      <c r="F6" s="6" t="s">
        <v>10</v>
      </c>
    </row>
    <row r="7" spans="1:6" s="1" customFormat="1" ht="18" customHeight="1">
      <c r="A7" s="6" t="s">
        <v>19</v>
      </c>
      <c r="B7" s="6" t="s">
        <v>20</v>
      </c>
      <c r="C7" s="6" t="str">
        <f>"男"</f>
        <v>男</v>
      </c>
      <c r="D7" s="6" t="s">
        <v>21</v>
      </c>
      <c r="E7" s="6" t="s">
        <v>9</v>
      </c>
      <c r="F7" s="6" t="s">
        <v>22</v>
      </c>
    </row>
    <row r="8" spans="1:6" s="1" customFormat="1" ht="18" customHeight="1">
      <c r="A8" s="6" t="s">
        <v>23</v>
      </c>
      <c r="B8" s="6" t="s">
        <v>24</v>
      </c>
      <c r="C8" s="6" t="str">
        <f>"男"</f>
        <v>男</v>
      </c>
      <c r="D8" s="6" t="s">
        <v>21</v>
      </c>
      <c r="E8" s="6" t="s">
        <v>9</v>
      </c>
      <c r="F8" s="6" t="s">
        <v>22</v>
      </c>
    </row>
    <row r="9" spans="1:6" s="1" customFormat="1" ht="18" customHeight="1">
      <c r="A9" s="6" t="s">
        <v>25</v>
      </c>
      <c r="B9" s="6" t="s">
        <v>26</v>
      </c>
      <c r="C9" s="6" t="str">
        <f>"女"</f>
        <v>女</v>
      </c>
      <c r="D9" s="6" t="s">
        <v>27</v>
      </c>
      <c r="E9" s="6" t="s">
        <v>9</v>
      </c>
      <c r="F9" s="7" t="s">
        <v>22</v>
      </c>
    </row>
    <row r="10" spans="1:6" s="1" customFormat="1" ht="18" customHeight="1">
      <c r="A10" s="6" t="s">
        <v>28</v>
      </c>
      <c r="B10" s="6" t="s">
        <v>29</v>
      </c>
      <c r="C10" s="6" t="str">
        <f>"男"</f>
        <v>男</v>
      </c>
      <c r="D10" s="6" t="s">
        <v>27</v>
      </c>
      <c r="E10" s="6" t="s">
        <v>9</v>
      </c>
      <c r="F10" s="7" t="s">
        <v>22</v>
      </c>
    </row>
    <row r="11" spans="1:6" s="1" customFormat="1" ht="18" customHeight="1">
      <c r="A11" s="6" t="s">
        <v>30</v>
      </c>
      <c r="B11" s="6" t="s">
        <v>31</v>
      </c>
      <c r="C11" s="6" t="str">
        <f>"男"</f>
        <v>男</v>
      </c>
      <c r="D11" s="6" t="s">
        <v>32</v>
      </c>
      <c r="E11" s="6" t="s">
        <v>9</v>
      </c>
      <c r="F11" s="7" t="s">
        <v>22</v>
      </c>
    </row>
    <row r="12" spans="1:6" s="1" customFormat="1" ht="18" customHeight="1">
      <c r="A12" s="6" t="s">
        <v>33</v>
      </c>
      <c r="B12" s="6" t="s">
        <v>34</v>
      </c>
      <c r="C12" s="6" t="str">
        <f>"女"</f>
        <v>女</v>
      </c>
      <c r="D12" s="6" t="s">
        <v>32</v>
      </c>
      <c r="E12" s="6" t="s">
        <v>9</v>
      </c>
      <c r="F12" s="7" t="s">
        <v>22</v>
      </c>
    </row>
    <row r="13" spans="1:6" s="1" customFormat="1" ht="18" customHeight="1">
      <c r="A13" s="6" t="s">
        <v>35</v>
      </c>
      <c r="B13" s="6" t="s">
        <v>36</v>
      </c>
      <c r="C13" s="6" t="str">
        <f>"男"</f>
        <v>男</v>
      </c>
      <c r="D13" s="6" t="s">
        <v>37</v>
      </c>
      <c r="E13" s="6" t="s">
        <v>16</v>
      </c>
      <c r="F13" s="7" t="s">
        <v>22</v>
      </c>
    </row>
    <row r="14" spans="1:6" s="1" customFormat="1" ht="18" customHeight="1">
      <c r="A14" s="6" t="s">
        <v>38</v>
      </c>
      <c r="B14" s="6" t="s">
        <v>39</v>
      </c>
      <c r="C14" s="6" t="str">
        <f aca="true" t="shared" si="0" ref="C14:C22">"女"</f>
        <v>女</v>
      </c>
      <c r="D14" s="6" t="s">
        <v>40</v>
      </c>
      <c r="E14" s="6" t="s">
        <v>16</v>
      </c>
      <c r="F14" s="7" t="s">
        <v>22</v>
      </c>
    </row>
    <row r="15" spans="1:6" s="1" customFormat="1" ht="18" customHeight="1">
      <c r="A15" s="6" t="s">
        <v>41</v>
      </c>
      <c r="B15" s="6" t="s">
        <v>42</v>
      </c>
      <c r="C15" s="6" t="str">
        <f t="shared" si="0"/>
        <v>女</v>
      </c>
      <c r="D15" s="6" t="s">
        <v>43</v>
      </c>
      <c r="E15" s="6" t="s">
        <v>44</v>
      </c>
      <c r="F15" s="7" t="s">
        <v>22</v>
      </c>
    </row>
    <row r="16" spans="1:6" s="1" customFormat="1" ht="18" customHeight="1">
      <c r="A16" s="6" t="s">
        <v>45</v>
      </c>
      <c r="B16" s="6" t="s">
        <v>46</v>
      </c>
      <c r="C16" s="6" t="str">
        <f t="shared" si="0"/>
        <v>女</v>
      </c>
      <c r="D16" s="6" t="s">
        <v>43</v>
      </c>
      <c r="E16" s="6" t="s">
        <v>44</v>
      </c>
      <c r="F16" s="7" t="s">
        <v>22</v>
      </c>
    </row>
    <row r="17" spans="1:6" s="1" customFormat="1" ht="18" customHeight="1">
      <c r="A17" s="6" t="s">
        <v>47</v>
      </c>
      <c r="B17" s="6" t="s">
        <v>48</v>
      </c>
      <c r="C17" s="6" t="str">
        <f t="shared" si="0"/>
        <v>女</v>
      </c>
      <c r="D17" s="6" t="s">
        <v>43</v>
      </c>
      <c r="E17" s="6" t="s">
        <v>44</v>
      </c>
      <c r="F17" s="7" t="s">
        <v>22</v>
      </c>
    </row>
    <row r="18" spans="1:6" s="1" customFormat="1" ht="18" customHeight="1">
      <c r="A18" s="6" t="s">
        <v>49</v>
      </c>
      <c r="B18" s="6" t="s">
        <v>50</v>
      </c>
      <c r="C18" s="6" t="str">
        <f t="shared" si="0"/>
        <v>女</v>
      </c>
      <c r="D18" s="6" t="s">
        <v>43</v>
      </c>
      <c r="E18" s="6" t="s">
        <v>44</v>
      </c>
      <c r="F18" s="7" t="s">
        <v>22</v>
      </c>
    </row>
    <row r="19" spans="1:6" s="1" customFormat="1" ht="18" customHeight="1">
      <c r="A19" s="6" t="s">
        <v>51</v>
      </c>
      <c r="B19" s="6" t="s">
        <v>52</v>
      </c>
      <c r="C19" s="6" t="str">
        <f t="shared" si="0"/>
        <v>女</v>
      </c>
      <c r="D19" s="6" t="s">
        <v>53</v>
      </c>
      <c r="E19" s="6" t="s">
        <v>54</v>
      </c>
      <c r="F19" s="7" t="s">
        <v>22</v>
      </c>
    </row>
    <row r="20" spans="1:6" s="1" customFormat="1" ht="18" customHeight="1">
      <c r="A20" s="6" t="s">
        <v>55</v>
      </c>
      <c r="B20" s="6" t="s">
        <v>56</v>
      </c>
      <c r="C20" s="6" t="str">
        <f t="shared" si="0"/>
        <v>女</v>
      </c>
      <c r="D20" s="6" t="s">
        <v>53</v>
      </c>
      <c r="E20" s="6" t="s">
        <v>54</v>
      </c>
      <c r="F20" s="7" t="s">
        <v>22</v>
      </c>
    </row>
    <row r="21" spans="1:6" s="1" customFormat="1" ht="18" customHeight="1">
      <c r="A21" s="6" t="s">
        <v>57</v>
      </c>
      <c r="B21" s="6" t="s">
        <v>58</v>
      </c>
      <c r="C21" s="6" t="str">
        <f t="shared" si="0"/>
        <v>女</v>
      </c>
      <c r="D21" s="6" t="s">
        <v>59</v>
      </c>
      <c r="E21" s="6" t="s">
        <v>60</v>
      </c>
      <c r="F21" s="7" t="s">
        <v>22</v>
      </c>
    </row>
    <row r="22" spans="1:6" s="1" customFormat="1" ht="18" customHeight="1">
      <c r="A22" s="6" t="s">
        <v>61</v>
      </c>
      <c r="B22" s="6" t="s">
        <v>62</v>
      </c>
      <c r="C22" s="6" t="str">
        <f t="shared" si="0"/>
        <v>女</v>
      </c>
      <c r="D22" s="6" t="s">
        <v>59</v>
      </c>
      <c r="E22" s="6" t="s">
        <v>60</v>
      </c>
      <c r="F22" s="7" t="s">
        <v>22</v>
      </c>
    </row>
    <row r="23" spans="1:6" s="1" customFormat="1" ht="18" customHeight="1">
      <c r="A23" s="6" t="s">
        <v>63</v>
      </c>
      <c r="B23" s="6" t="s">
        <v>64</v>
      </c>
      <c r="C23" s="6" t="str">
        <f aca="true" t="shared" si="1" ref="C23:C36">"女"</f>
        <v>女</v>
      </c>
      <c r="D23" s="6" t="s">
        <v>65</v>
      </c>
      <c r="E23" s="6" t="s">
        <v>66</v>
      </c>
      <c r="F23" s="7" t="s">
        <v>22</v>
      </c>
    </row>
    <row r="24" spans="1:6" s="1" customFormat="1" ht="18" customHeight="1">
      <c r="A24" s="6" t="s">
        <v>67</v>
      </c>
      <c r="B24" s="6" t="s">
        <v>68</v>
      </c>
      <c r="C24" s="6" t="str">
        <f t="shared" si="1"/>
        <v>女</v>
      </c>
      <c r="D24" s="6" t="s">
        <v>65</v>
      </c>
      <c r="E24" s="6" t="s">
        <v>66</v>
      </c>
      <c r="F24" s="7" t="s">
        <v>22</v>
      </c>
    </row>
    <row r="25" spans="1:6" s="1" customFormat="1" ht="18" customHeight="1">
      <c r="A25" s="6" t="s">
        <v>69</v>
      </c>
      <c r="B25" s="6" t="s">
        <v>70</v>
      </c>
      <c r="C25" s="6" t="str">
        <f t="shared" si="1"/>
        <v>女</v>
      </c>
      <c r="D25" s="6" t="s">
        <v>65</v>
      </c>
      <c r="E25" s="6" t="s">
        <v>66</v>
      </c>
      <c r="F25" s="7" t="s">
        <v>22</v>
      </c>
    </row>
    <row r="26" spans="1:6" s="1" customFormat="1" ht="18" customHeight="1">
      <c r="A26" s="6" t="s">
        <v>71</v>
      </c>
      <c r="B26" s="6" t="s">
        <v>72</v>
      </c>
      <c r="C26" s="6" t="str">
        <f t="shared" si="1"/>
        <v>女</v>
      </c>
      <c r="D26" s="6" t="s">
        <v>65</v>
      </c>
      <c r="E26" s="6" t="s">
        <v>66</v>
      </c>
      <c r="F26" s="7" t="s">
        <v>22</v>
      </c>
    </row>
    <row r="27" spans="1:6" s="1" customFormat="1" ht="18" customHeight="1">
      <c r="A27" s="6" t="s">
        <v>73</v>
      </c>
      <c r="B27" s="6" t="s">
        <v>74</v>
      </c>
      <c r="C27" s="6" t="str">
        <f t="shared" si="1"/>
        <v>女</v>
      </c>
      <c r="D27" s="6" t="s">
        <v>75</v>
      </c>
      <c r="E27" s="6" t="s">
        <v>76</v>
      </c>
      <c r="F27" s="7" t="s">
        <v>22</v>
      </c>
    </row>
    <row r="28" spans="1:6" s="1" customFormat="1" ht="18" customHeight="1">
      <c r="A28" s="6" t="s">
        <v>77</v>
      </c>
      <c r="B28" s="6" t="s">
        <v>78</v>
      </c>
      <c r="C28" s="6" t="str">
        <f t="shared" si="1"/>
        <v>女</v>
      </c>
      <c r="D28" s="6" t="s">
        <v>75</v>
      </c>
      <c r="E28" s="6" t="s">
        <v>76</v>
      </c>
      <c r="F28" s="7" t="s">
        <v>22</v>
      </c>
    </row>
    <row r="29" spans="1:6" s="1" customFormat="1" ht="18" customHeight="1">
      <c r="A29" s="6" t="s">
        <v>79</v>
      </c>
      <c r="B29" s="6" t="s">
        <v>80</v>
      </c>
      <c r="C29" s="6" t="str">
        <f t="shared" si="1"/>
        <v>女</v>
      </c>
      <c r="D29" s="6" t="s">
        <v>81</v>
      </c>
      <c r="E29" s="6" t="s">
        <v>76</v>
      </c>
      <c r="F29" s="7" t="s">
        <v>22</v>
      </c>
    </row>
    <row r="30" spans="1:6" s="1" customFormat="1" ht="18" customHeight="1">
      <c r="A30" s="6" t="s">
        <v>82</v>
      </c>
      <c r="B30" s="6" t="s">
        <v>83</v>
      </c>
      <c r="C30" s="6" t="str">
        <f t="shared" si="1"/>
        <v>女</v>
      </c>
      <c r="D30" s="6" t="s">
        <v>81</v>
      </c>
      <c r="E30" s="6" t="s">
        <v>76</v>
      </c>
      <c r="F30" s="7" t="s">
        <v>22</v>
      </c>
    </row>
    <row r="31" spans="1:6" s="1" customFormat="1" ht="18" customHeight="1">
      <c r="A31" s="6" t="s">
        <v>84</v>
      </c>
      <c r="B31" s="6" t="s">
        <v>85</v>
      </c>
      <c r="C31" s="6" t="str">
        <f t="shared" si="1"/>
        <v>女</v>
      </c>
      <c r="D31" s="6" t="s">
        <v>86</v>
      </c>
      <c r="E31" s="6" t="s">
        <v>87</v>
      </c>
      <c r="F31" s="7" t="s">
        <v>22</v>
      </c>
    </row>
    <row r="32" spans="1:6" s="1" customFormat="1" ht="18" customHeight="1">
      <c r="A32" s="6" t="s">
        <v>88</v>
      </c>
      <c r="B32" s="6" t="s">
        <v>89</v>
      </c>
      <c r="C32" s="6" t="str">
        <f t="shared" si="1"/>
        <v>女</v>
      </c>
      <c r="D32" s="6" t="s">
        <v>86</v>
      </c>
      <c r="E32" s="6" t="s">
        <v>87</v>
      </c>
      <c r="F32" s="7" t="s">
        <v>22</v>
      </c>
    </row>
    <row r="33" spans="1:6" s="1" customFormat="1" ht="18" customHeight="1">
      <c r="A33" s="6" t="s">
        <v>90</v>
      </c>
      <c r="B33" s="6" t="s">
        <v>91</v>
      </c>
      <c r="C33" s="6" t="str">
        <f t="shared" si="1"/>
        <v>女</v>
      </c>
      <c r="D33" s="6" t="s">
        <v>86</v>
      </c>
      <c r="E33" s="6" t="s">
        <v>87</v>
      </c>
      <c r="F33" s="7" t="s">
        <v>22</v>
      </c>
    </row>
    <row r="34" spans="1:6" s="1" customFormat="1" ht="18" customHeight="1">
      <c r="A34" s="6" t="s">
        <v>92</v>
      </c>
      <c r="B34" s="6" t="s">
        <v>93</v>
      </c>
      <c r="C34" s="6" t="str">
        <f t="shared" si="1"/>
        <v>女</v>
      </c>
      <c r="D34" s="6" t="s">
        <v>86</v>
      </c>
      <c r="E34" s="6" t="s">
        <v>87</v>
      </c>
      <c r="F34" s="7" t="s">
        <v>22</v>
      </c>
    </row>
    <row r="35" spans="1:6" s="1" customFormat="1" ht="18" customHeight="1">
      <c r="A35" s="6" t="s">
        <v>94</v>
      </c>
      <c r="B35" s="6" t="s">
        <v>95</v>
      </c>
      <c r="C35" s="6" t="str">
        <f t="shared" si="1"/>
        <v>女</v>
      </c>
      <c r="D35" s="6" t="s">
        <v>86</v>
      </c>
      <c r="E35" s="6" t="s">
        <v>87</v>
      </c>
      <c r="F35" s="7" t="s">
        <v>22</v>
      </c>
    </row>
    <row r="36" spans="1:6" s="1" customFormat="1" ht="18" customHeight="1">
      <c r="A36" s="6" t="s">
        <v>96</v>
      </c>
      <c r="B36" s="6" t="s">
        <v>97</v>
      </c>
      <c r="C36" s="6" t="str">
        <f t="shared" si="1"/>
        <v>女</v>
      </c>
      <c r="D36" s="6" t="s">
        <v>86</v>
      </c>
      <c r="E36" s="6" t="s">
        <v>87</v>
      </c>
      <c r="F36" s="7" t="s">
        <v>22</v>
      </c>
    </row>
    <row r="37" spans="1:6" s="1" customFormat="1" ht="18" customHeight="1">
      <c r="A37" s="6" t="s">
        <v>98</v>
      </c>
      <c r="B37" s="6" t="s">
        <v>99</v>
      </c>
      <c r="C37" s="6" t="str">
        <f>"男"</f>
        <v>男</v>
      </c>
      <c r="D37" s="6" t="s">
        <v>100</v>
      </c>
      <c r="E37" s="6" t="s">
        <v>101</v>
      </c>
      <c r="F37" s="7" t="s">
        <v>22</v>
      </c>
    </row>
    <row r="38" spans="1:6" s="1" customFormat="1" ht="18" customHeight="1">
      <c r="A38" s="6" t="s">
        <v>102</v>
      </c>
      <c r="B38" s="6" t="s">
        <v>103</v>
      </c>
      <c r="C38" s="6" t="str">
        <f>"女"</f>
        <v>女</v>
      </c>
      <c r="D38" s="6" t="s">
        <v>104</v>
      </c>
      <c r="E38" s="6" t="s">
        <v>66</v>
      </c>
      <c r="F38" s="7" t="s">
        <v>22</v>
      </c>
    </row>
    <row r="39" spans="1:6" s="1" customFormat="1" ht="18" customHeight="1">
      <c r="A39" s="6" t="s">
        <v>105</v>
      </c>
      <c r="B39" s="6" t="s">
        <v>106</v>
      </c>
      <c r="C39" s="6" t="str">
        <f>"男"</f>
        <v>男</v>
      </c>
      <c r="D39" s="6" t="s">
        <v>104</v>
      </c>
      <c r="E39" s="6" t="s">
        <v>66</v>
      </c>
      <c r="F39" s="7" t="s">
        <v>22</v>
      </c>
    </row>
    <row r="40" spans="1:6" s="1" customFormat="1" ht="18" customHeight="1">
      <c r="A40" s="6" t="s">
        <v>107</v>
      </c>
      <c r="B40" s="6" t="s">
        <v>108</v>
      </c>
      <c r="C40" s="6" t="str">
        <f aca="true" t="shared" si="2" ref="C40:C48">"女"</f>
        <v>女</v>
      </c>
      <c r="D40" s="6" t="s">
        <v>109</v>
      </c>
      <c r="E40" s="6" t="s">
        <v>60</v>
      </c>
      <c r="F40" s="7" t="s">
        <v>22</v>
      </c>
    </row>
    <row r="41" spans="1:6" s="2" customFormat="1" ht="18" customHeight="1">
      <c r="A41" s="6" t="s">
        <v>110</v>
      </c>
      <c r="B41" s="6" t="s">
        <v>111</v>
      </c>
      <c r="C41" s="6" t="str">
        <f t="shared" si="2"/>
        <v>女</v>
      </c>
      <c r="D41" s="6" t="s">
        <v>109</v>
      </c>
      <c r="E41" s="6" t="s">
        <v>60</v>
      </c>
      <c r="F41" s="7" t="s">
        <v>22</v>
      </c>
    </row>
    <row r="42" spans="1:6" s="1" customFormat="1" ht="18" customHeight="1">
      <c r="A42" s="6" t="s">
        <v>112</v>
      </c>
      <c r="B42" s="6" t="s">
        <v>113</v>
      </c>
      <c r="C42" s="6" t="str">
        <f t="shared" si="2"/>
        <v>女</v>
      </c>
      <c r="D42" s="6" t="s">
        <v>114</v>
      </c>
      <c r="E42" s="6" t="s">
        <v>87</v>
      </c>
      <c r="F42" s="7" t="s">
        <v>22</v>
      </c>
    </row>
    <row r="43" spans="1:6" s="1" customFormat="1" ht="18" customHeight="1">
      <c r="A43" s="6" t="s">
        <v>115</v>
      </c>
      <c r="B43" s="6" t="s">
        <v>116</v>
      </c>
      <c r="C43" s="6" t="str">
        <f t="shared" si="2"/>
        <v>女</v>
      </c>
      <c r="D43" s="6" t="s">
        <v>114</v>
      </c>
      <c r="E43" s="6" t="s">
        <v>87</v>
      </c>
      <c r="F43" s="7" t="s">
        <v>22</v>
      </c>
    </row>
    <row r="44" spans="1:6" s="1" customFormat="1" ht="18" customHeight="1">
      <c r="A44" s="6" t="s">
        <v>117</v>
      </c>
      <c r="B44" s="6" t="s">
        <v>118</v>
      </c>
      <c r="C44" s="6" t="str">
        <f t="shared" si="2"/>
        <v>女</v>
      </c>
      <c r="D44" s="6" t="s">
        <v>119</v>
      </c>
      <c r="E44" s="6" t="s">
        <v>44</v>
      </c>
      <c r="F44" s="7" t="s">
        <v>22</v>
      </c>
    </row>
    <row r="45" spans="1:6" s="1" customFormat="1" ht="18" customHeight="1">
      <c r="A45" s="6" t="s">
        <v>120</v>
      </c>
      <c r="B45" s="6" t="s">
        <v>121</v>
      </c>
      <c r="C45" s="6" t="str">
        <f t="shared" si="2"/>
        <v>女</v>
      </c>
      <c r="D45" s="6" t="s">
        <v>119</v>
      </c>
      <c r="E45" s="6" t="s">
        <v>44</v>
      </c>
      <c r="F45" s="7" t="s">
        <v>22</v>
      </c>
    </row>
    <row r="46" spans="1:6" s="1" customFormat="1" ht="18" customHeight="1">
      <c r="A46" s="6" t="s">
        <v>122</v>
      </c>
      <c r="B46" s="6" t="s">
        <v>123</v>
      </c>
      <c r="C46" s="6" t="str">
        <f t="shared" si="2"/>
        <v>女</v>
      </c>
      <c r="D46" s="6" t="s">
        <v>124</v>
      </c>
      <c r="E46" s="6" t="s">
        <v>125</v>
      </c>
      <c r="F46" s="7" t="s">
        <v>22</v>
      </c>
    </row>
    <row r="47" spans="1:6" s="1" customFormat="1" ht="18" customHeight="1">
      <c r="A47" s="6" t="s">
        <v>126</v>
      </c>
      <c r="B47" s="6" t="s">
        <v>127</v>
      </c>
      <c r="C47" s="6" t="str">
        <f t="shared" si="2"/>
        <v>女</v>
      </c>
      <c r="D47" s="6" t="s">
        <v>124</v>
      </c>
      <c r="E47" s="6" t="s">
        <v>125</v>
      </c>
      <c r="F47" s="7" t="s">
        <v>22</v>
      </c>
    </row>
    <row r="48" spans="1:6" s="1" customFormat="1" ht="18" customHeight="1">
      <c r="A48" s="6" t="s">
        <v>128</v>
      </c>
      <c r="B48" s="6" t="s">
        <v>129</v>
      </c>
      <c r="C48" s="6" t="str">
        <f t="shared" si="2"/>
        <v>女</v>
      </c>
      <c r="D48" s="6" t="s">
        <v>130</v>
      </c>
      <c r="E48" s="6" t="s">
        <v>76</v>
      </c>
      <c r="F48" s="7" t="s">
        <v>22</v>
      </c>
    </row>
    <row r="49" spans="1:6" s="1" customFormat="1" ht="18" customHeight="1">
      <c r="A49" s="6" t="s">
        <v>131</v>
      </c>
      <c r="B49" s="6" t="s">
        <v>132</v>
      </c>
      <c r="C49" s="6" t="str">
        <f aca="true" t="shared" si="3" ref="C49:C54">"男"</f>
        <v>男</v>
      </c>
      <c r="D49" s="6" t="s">
        <v>130</v>
      </c>
      <c r="E49" s="6" t="s">
        <v>76</v>
      </c>
      <c r="F49" s="7" t="s">
        <v>22</v>
      </c>
    </row>
    <row r="50" spans="1:6" s="1" customFormat="1" ht="18" customHeight="1">
      <c r="A50" s="6" t="s">
        <v>133</v>
      </c>
      <c r="B50" s="6" t="s">
        <v>134</v>
      </c>
      <c r="C50" s="6" t="str">
        <f>"女"</f>
        <v>女</v>
      </c>
      <c r="D50" s="6" t="s">
        <v>135</v>
      </c>
      <c r="E50" s="6" t="s">
        <v>44</v>
      </c>
      <c r="F50" s="7" t="s">
        <v>22</v>
      </c>
    </row>
    <row r="51" spans="1:6" s="1" customFormat="1" ht="18" customHeight="1">
      <c r="A51" s="6" t="s">
        <v>136</v>
      </c>
      <c r="B51" s="6" t="s">
        <v>137</v>
      </c>
      <c r="C51" s="6" t="str">
        <f t="shared" si="3"/>
        <v>男</v>
      </c>
      <c r="D51" s="6" t="s">
        <v>135</v>
      </c>
      <c r="E51" s="6" t="s">
        <v>44</v>
      </c>
      <c r="F51" s="7" t="s">
        <v>22</v>
      </c>
    </row>
    <row r="52" spans="1:6" s="1" customFormat="1" ht="18" customHeight="1">
      <c r="A52" s="6" t="s">
        <v>138</v>
      </c>
      <c r="B52" s="6" t="s">
        <v>139</v>
      </c>
      <c r="C52" s="6" t="str">
        <f t="shared" si="3"/>
        <v>男</v>
      </c>
      <c r="D52" s="6" t="s">
        <v>140</v>
      </c>
      <c r="E52" s="6" t="s">
        <v>141</v>
      </c>
      <c r="F52" s="7" t="s">
        <v>22</v>
      </c>
    </row>
    <row r="53" spans="1:6" s="1" customFormat="1" ht="18" customHeight="1">
      <c r="A53" s="6" t="s">
        <v>142</v>
      </c>
      <c r="B53" s="6" t="s">
        <v>143</v>
      </c>
      <c r="C53" s="6" t="str">
        <f t="shared" si="3"/>
        <v>男</v>
      </c>
      <c r="D53" s="6" t="s">
        <v>140</v>
      </c>
      <c r="E53" s="6" t="s">
        <v>141</v>
      </c>
      <c r="F53" s="7" t="s">
        <v>22</v>
      </c>
    </row>
    <row r="54" spans="1:6" ht="18" customHeight="1">
      <c r="A54" s="6" t="s">
        <v>144</v>
      </c>
      <c r="B54" s="6" t="str">
        <f>"凌健"</f>
        <v>凌健</v>
      </c>
      <c r="C54" s="8" t="str">
        <f t="shared" si="3"/>
        <v>男</v>
      </c>
      <c r="D54" s="8" t="s">
        <v>145</v>
      </c>
      <c r="E54" s="8" t="s">
        <v>146</v>
      </c>
      <c r="F54" s="9" t="s">
        <v>147</v>
      </c>
    </row>
    <row r="55" spans="1:6" ht="18" customHeight="1">
      <c r="A55" s="6" t="s">
        <v>148</v>
      </c>
      <c r="B55" s="6" t="str">
        <f>"龙海燕"</f>
        <v>龙海燕</v>
      </c>
      <c r="C55" s="8" t="str">
        <f aca="true" t="shared" si="4" ref="C55:C57">"女"</f>
        <v>女</v>
      </c>
      <c r="D55" s="8" t="s">
        <v>145</v>
      </c>
      <c r="E55" s="8" t="s">
        <v>146</v>
      </c>
      <c r="F55" s="9" t="s">
        <v>147</v>
      </c>
    </row>
    <row r="56" spans="1:6" ht="18" customHeight="1">
      <c r="A56" s="6" t="s">
        <v>149</v>
      </c>
      <c r="B56" s="6" t="str">
        <f>"杨亚玲"</f>
        <v>杨亚玲</v>
      </c>
      <c r="C56" s="8" t="str">
        <f t="shared" si="4"/>
        <v>女</v>
      </c>
      <c r="D56" s="8" t="s">
        <v>145</v>
      </c>
      <c r="E56" s="8" t="s">
        <v>146</v>
      </c>
      <c r="F56" s="9" t="s">
        <v>147</v>
      </c>
    </row>
    <row r="57" spans="1:6" ht="18" customHeight="1">
      <c r="A57" s="6" t="s">
        <v>150</v>
      </c>
      <c r="B57" s="6" t="str">
        <f>"唐燕兰"</f>
        <v>唐燕兰</v>
      </c>
      <c r="C57" s="8" t="str">
        <f t="shared" si="4"/>
        <v>女</v>
      </c>
      <c r="D57" s="8" t="s">
        <v>145</v>
      </c>
      <c r="E57" s="8" t="s">
        <v>146</v>
      </c>
      <c r="F57" s="9" t="s">
        <v>147</v>
      </c>
    </row>
    <row r="58" spans="1:6" ht="18" customHeight="1">
      <c r="A58" s="6" t="s">
        <v>151</v>
      </c>
      <c r="B58" s="6" t="str">
        <f>"王金平"</f>
        <v>王金平</v>
      </c>
      <c r="C58" s="8" t="str">
        <f aca="true" t="shared" si="5" ref="C58:C62">"男"</f>
        <v>男</v>
      </c>
      <c r="D58" s="8" t="s">
        <v>152</v>
      </c>
      <c r="E58" s="8" t="s">
        <v>153</v>
      </c>
      <c r="F58" s="9" t="s">
        <v>147</v>
      </c>
    </row>
    <row r="59" spans="1:6" ht="18" customHeight="1">
      <c r="A59" s="6" t="s">
        <v>154</v>
      </c>
      <c r="B59" s="6" t="str">
        <f>"祝鹏飞"</f>
        <v>祝鹏飞</v>
      </c>
      <c r="C59" s="8" t="str">
        <f t="shared" si="5"/>
        <v>男</v>
      </c>
      <c r="D59" s="8" t="s">
        <v>152</v>
      </c>
      <c r="E59" s="8" t="s">
        <v>153</v>
      </c>
      <c r="F59" s="9" t="s">
        <v>147</v>
      </c>
    </row>
    <row r="60" spans="1:6" ht="18" customHeight="1">
      <c r="A60" s="6" t="s">
        <v>155</v>
      </c>
      <c r="B60" s="6" t="str">
        <f>"周利民"</f>
        <v>周利民</v>
      </c>
      <c r="C60" s="8" t="str">
        <f t="shared" si="5"/>
        <v>男</v>
      </c>
      <c r="D60" s="8" t="s">
        <v>156</v>
      </c>
      <c r="E60" s="8" t="s">
        <v>44</v>
      </c>
      <c r="F60" s="9" t="s">
        <v>147</v>
      </c>
    </row>
    <row r="61" spans="1:6" ht="18" customHeight="1">
      <c r="A61" s="6" t="s">
        <v>157</v>
      </c>
      <c r="B61" s="6" t="str">
        <f>"谭彭侣"</f>
        <v>谭彭侣</v>
      </c>
      <c r="C61" s="8" t="str">
        <f t="shared" si="5"/>
        <v>男</v>
      </c>
      <c r="D61" s="8" t="s">
        <v>158</v>
      </c>
      <c r="E61" s="8" t="s">
        <v>159</v>
      </c>
      <c r="F61" s="9" t="s">
        <v>147</v>
      </c>
    </row>
    <row r="62" spans="1:6" ht="18" customHeight="1">
      <c r="A62" s="6" t="s">
        <v>160</v>
      </c>
      <c r="B62" s="6" t="str">
        <f>"王益靖"</f>
        <v>王益靖</v>
      </c>
      <c r="C62" s="8" t="str">
        <f t="shared" si="5"/>
        <v>男</v>
      </c>
      <c r="D62" s="8" t="s">
        <v>158</v>
      </c>
      <c r="E62" s="8" t="s">
        <v>159</v>
      </c>
      <c r="F62" s="9" t="s">
        <v>147</v>
      </c>
    </row>
    <row r="63" spans="1:6" ht="18" customHeight="1">
      <c r="A63" s="6" t="s">
        <v>161</v>
      </c>
      <c r="B63" s="6" t="str">
        <f>"伍雅馨"</f>
        <v>伍雅馨</v>
      </c>
      <c r="C63" s="8" t="str">
        <f aca="true" t="shared" si="6" ref="C63:C65">"女"</f>
        <v>女</v>
      </c>
      <c r="D63" s="8" t="s">
        <v>162</v>
      </c>
      <c r="E63" s="8" t="s">
        <v>54</v>
      </c>
      <c r="F63" s="9" t="s">
        <v>147</v>
      </c>
    </row>
    <row r="64" spans="1:6" ht="18" customHeight="1">
      <c r="A64" s="6" t="s">
        <v>163</v>
      </c>
      <c r="B64" s="6" t="str">
        <f>"肖雁"</f>
        <v>肖雁</v>
      </c>
      <c r="C64" s="8" t="str">
        <f t="shared" si="6"/>
        <v>女</v>
      </c>
      <c r="D64" s="8" t="s">
        <v>164</v>
      </c>
      <c r="E64" s="8" t="s">
        <v>165</v>
      </c>
      <c r="F64" s="9" t="s">
        <v>147</v>
      </c>
    </row>
    <row r="65" spans="1:6" ht="18" customHeight="1">
      <c r="A65" s="6" t="s">
        <v>166</v>
      </c>
      <c r="B65" s="6" t="str">
        <f>"王冲"</f>
        <v>王冲</v>
      </c>
      <c r="C65" s="8" t="str">
        <f t="shared" si="6"/>
        <v>女</v>
      </c>
      <c r="D65" s="8" t="s">
        <v>164</v>
      </c>
      <c r="E65" s="8" t="s">
        <v>165</v>
      </c>
      <c r="F65" s="9" t="s">
        <v>147</v>
      </c>
    </row>
    <row r="66" spans="1:6" ht="18" customHeight="1">
      <c r="A66" s="6" t="s">
        <v>167</v>
      </c>
      <c r="B66" s="6" t="str">
        <f>"李超军"</f>
        <v>李超军</v>
      </c>
      <c r="C66" s="8" t="str">
        <f>"男"</f>
        <v>男</v>
      </c>
      <c r="D66" s="8" t="s">
        <v>168</v>
      </c>
      <c r="E66" s="8" t="s">
        <v>60</v>
      </c>
      <c r="F66" s="9" t="s">
        <v>147</v>
      </c>
    </row>
    <row r="67" spans="1:6" ht="18" customHeight="1">
      <c r="A67" s="6" t="s">
        <v>169</v>
      </c>
      <c r="B67" s="6" t="str">
        <f>"卢心嫄"</f>
        <v>卢心嫄</v>
      </c>
      <c r="C67" s="8" t="str">
        <f aca="true" t="shared" si="7" ref="C67:C70">"女"</f>
        <v>女</v>
      </c>
      <c r="D67" s="8" t="s">
        <v>168</v>
      </c>
      <c r="E67" s="8" t="s">
        <v>60</v>
      </c>
      <c r="F67" s="9" t="s">
        <v>147</v>
      </c>
    </row>
    <row r="68" spans="1:6" ht="18" customHeight="1">
      <c r="A68" s="6" t="s">
        <v>170</v>
      </c>
      <c r="B68" s="6" t="str">
        <f>"尹超敏"</f>
        <v>尹超敏</v>
      </c>
      <c r="C68" s="8" t="str">
        <f t="shared" si="7"/>
        <v>女</v>
      </c>
      <c r="D68" s="8" t="s">
        <v>171</v>
      </c>
      <c r="E68" s="8" t="s">
        <v>172</v>
      </c>
      <c r="F68" s="9" t="s">
        <v>147</v>
      </c>
    </row>
    <row r="69" spans="1:6" ht="18" customHeight="1">
      <c r="A69" s="6" t="s">
        <v>173</v>
      </c>
      <c r="B69" s="6" t="str">
        <f>"沈丽红"</f>
        <v>沈丽红</v>
      </c>
      <c r="C69" s="8" t="str">
        <f t="shared" si="7"/>
        <v>女</v>
      </c>
      <c r="D69" s="8" t="s">
        <v>174</v>
      </c>
      <c r="E69" s="8" t="s">
        <v>54</v>
      </c>
      <c r="F69" s="9" t="s">
        <v>147</v>
      </c>
    </row>
    <row r="70" spans="1:6" ht="18" customHeight="1">
      <c r="A70" s="6" t="s">
        <v>175</v>
      </c>
      <c r="B70" s="6" t="str">
        <f>"彭超"</f>
        <v>彭超</v>
      </c>
      <c r="C70" s="8" t="str">
        <f t="shared" si="7"/>
        <v>女</v>
      </c>
      <c r="D70" s="8" t="s">
        <v>176</v>
      </c>
      <c r="E70" s="8" t="s">
        <v>125</v>
      </c>
      <c r="F70" s="9" t="s">
        <v>147</v>
      </c>
    </row>
    <row r="71" spans="1:6" ht="18" customHeight="1">
      <c r="A71" s="6" t="s">
        <v>177</v>
      </c>
      <c r="B71" s="6" t="str">
        <f>"邓俊"</f>
        <v>邓俊</v>
      </c>
      <c r="C71" s="8" t="str">
        <f>"男"</f>
        <v>男</v>
      </c>
      <c r="D71" s="8" t="s">
        <v>176</v>
      </c>
      <c r="E71" s="8" t="s">
        <v>125</v>
      </c>
      <c r="F71" s="9" t="s">
        <v>147</v>
      </c>
    </row>
    <row r="72" spans="1:6" ht="18" customHeight="1">
      <c r="A72" s="6" t="s">
        <v>178</v>
      </c>
      <c r="B72" s="6" t="str">
        <f>"李斌"</f>
        <v>李斌</v>
      </c>
      <c r="C72" s="8" t="str">
        <f>"男"</f>
        <v>男</v>
      </c>
      <c r="D72" s="8" t="s">
        <v>179</v>
      </c>
      <c r="E72" s="8" t="s">
        <v>180</v>
      </c>
      <c r="F72" s="9" t="s">
        <v>147</v>
      </c>
    </row>
    <row r="73" spans="1:6" ht="18" customHeight="1">
      <c r="A73" s="6" t="s">
        <v>181</v>
      </c>
      <c r="B73" s="6" t="str">
        <f>"李利琴"</f>
        <v>李利琴</v>
      </c>
      <c r="C73" s="8" t="str">
        <f aca="true" t="shared" si="8" ref="C73:C78">"女"</f>
        <v>女</v>
      </c>
      <c r="D73" s="8" t="s">
        <v>182</v>
      </c>
      <c r="E73" s="8" t="s">
        <v>101</v>
      </c>
      <c r="F73" s="9" t="s">
        <v>147</v>
      </c>
    </row>
    <row r="74" spans="1:6" ht="18" customHeight="1">
      <c r="A74" s="6" t="s">
        <v>183</v>
      </c>
      <c r="B74" s="6" t="str">
        <f>"彭载凤"</f>
        <v>彭载凤</v>
      </c>
      <c r="C74" s="8" t="str">
        <f t="shared" si="8"/>
        <v>女</v>
      </c>
      <c r="D74" s="8" t="s">
        <v>184</v>
      </c>
      <c r="E74" s="8" t="s">
        <v>60</v>
      </c>
      <c r="F74" s="9" t="s">
        <v>147</v>
      </c>
    </row>
    <row r="75" spans="1:6" ht="18" customHeight="1">
      <c r="A75" s="6" t="s">
        <v>185</v>
      </c>
      <c r="B75" s="6" t="str">
        <f>"欧欣怡"</f>
        <v>欧欣怡</v>
      </c>
      <c r="C75" s="8" t="str">
        <f t="shared" si="8"/>
        <v>女</v>
      </c>
      <c r="D75" s="8" t="s">
        <v>186</v>
      </c>
      <c r="E75" s="8" t="s">
        <v>159</v>
      </c>
      <c r="F75" s="9" t="s">
        <v>147</v>
      </c>
    </row>
    <row r="76" spans="1:6" ht="18" customHeight="1">
      <c r="A76" s="6" t="s">
        <v>187</v>
      </c>
      <c r="B76" s="6" t="str">
        <f>"黄丽娟"</f>
        <v>黄丽娟</v>
      </c>
      <c r="C76" s="8" t="str">
        <f t="shared" si="8"/>
        <v>女</v>
      </c>
      <c r="D76" s="8" t="s">
        <v>188</v>
      </c>
      <c r="E76" s="8" t="s">
        <v>189</v>
      </c>
      <c r="F76" s="9" t="s">
        <v>147</v>
      </c>
    </row>
    <row r="77" spans="1:6" ht="18" customHeight="1">
      <c r="A77" s="6" t="s">
        <v>190</v>
      </c>
      <c r="B77" s="6" t="str">
        <f>"王艳香"</f>
        <v>王艳香</v>
      </c>
      <c r="C77" s="8" t="str">
        <f t="shared" si="8"/>
        <v>女</v>
      </c>
      <c r="D77" s="8" t="s">
        <v>191</v>
      </c>
      <c r="E77" s="8" t="s">
        <v>101</v>
      </c>
      <c r="F77" s="9" t="s">
        <v>147</v>
      </c>
    </row>
    <row r="78" spans="1:6" ht="18" customHeight="1">
      <c r="A78" s="6" t="s">
        <v>192</v>
      </c>
      <c r="B78" s="6" t="str">
        <f>"陈春莹"</f>
        <v>陈春莹</v>
      </c>
      <c r="C78" s="8" t="str">
        <f t="shared" si="8"/>
        <v>女</v>
      </c>
      <c r="D78" s="8" t="s">
        <v>193</v>
      </c>
      <c r="E78" s="8" t="s">
        <v>194</v>
      </c>
      <c r="F78" s="9" t="s">
        <v>147</v>
      </c>
    </row>
    <row r="79" spans="1:6" ht="18" customHeight="1">
      <c r="A79" s="6" t="s">
        <v>195</v>
      </c>
      <c r="B79" s="6" t="str">
        <f>"张朱吉"</f>
        <v>张朱吉</v>
      </c>
      <c r="C79" s="8" t="str">
        <f>"男"</f>
        <v>男</v>
      </c>
      <c r="D79" s="8" t="s">
        <v>196</v>
      </c>
      <c r="E79" s="8" t="s">
        <v>76</v>
      </c>
      <c r="F79" s="9" t="s">
        <v>147</v>
      </c>
    </row>
    <row r="80" spans="1:6" ht="18" customHeight="1">
      <c r="A80" s="6" t="s">
        <v>197</v>
      </c>
      <c r="B80" s="6" t="str">
        <f>"陈姣"</f>
        <v>陈姣</v>
      </c>
      <c r="C80" s="8" t="str">
        <f aca="true" t="shared" si="9" ref="C80:C88">"女"</f>
        <v>女</v>
      </c>
      <c r="D80" s="8" t="s">
        <v>198</v>
      </c>
      <c r="E80" s="8" t="s">
        <v>54</v>
      </c>
      <c r="F80" s="9" t="s">
        <v>147</v>
      </c>
    </row>
    <row r="81" spans="1:6" ht="18" customHeight="1">
      <c r="A81" s="6" t="s">
        <v>199</v>
      </c>
      <c r="B81" s="6" t="str">
        <f>"廖婷"</f>
        <v>廖婷</v>
      </c>
      <c r="C81" s="8" t="str">
        <f t="shared" si="9"/>
        <v>女</v>
      </c>
      <c r="D81" s="8" t="s">
        <v>198</v>
      </c>
      <c r="E81" s="8" t="s">
        <v>54</v>
      </c>
      <c r="F81" s="9" t="s">
        <v>147</v>
      </c>
    </row>
    <row r="82" spans="1:6" ht="18" customHeight="1">
      <c r="A82" s="6" t="s">
        <v>200</v>
      </c>
      <c r="B82" s="6" t="str">
        <f>"陈思"</f>
        <v>陈思</v>
      </c>
      <c r="C82" s="8" t="str">
        <f t="shared" si="9"/>
        <v>女</v>
      </c>
      <c r="D82" s="8" t="s">
        <v>198</v>
      </c>
      <c r="E82" s="8" t="s">
        <v>54</v>
      </c>
      <c r="F82" s="9" t="s">
        <v>147</v>
      </c>
    </row>
    <row r="83" spans="1:6" ht="18" customHeight="1">
      <c r="A83" s="6" t="s">
        <v>201</v>
      </c>
      <c r="B83" s="6" t="str">
        <f>"聂婷"</f>
        <v>聂婷</v>
      </c>
      <c r="C83" s="8" t="str">
        <f t="shared" si="9"/>
        <v>女</v>
      </c>
      <c r="D83" s="8" t="s">
        <v>202</v>
      </c>
      <c r="E83" s="8" t="s">
        <v>60</v>
      </c>
      <c r="F83" s="9" t="s">
        <v>147</v>
      </c>
    </row>
    <row r="84" spans="1:6" ht="18" customHeight="1">
      <c r="A84" s="6" t="s">
        <v>203</v>
      </c>
      <c r="B84" s="6" t="str">
        <f>"罗林林"</f>
        <v>罗林林</v>
      </c>
      <c r="C84" s="8" t="str">
        <f t="shared" si="9"/>
        <v>女</v>
      </c>
      <c r="D84" s="8" t="s">
        <v>202</v>
      </c>
      <c r="E84" s="8" t="s">
        <v>60</v>
      </c>
      <c r="F84" s="9" t="s">
        <v>147</v>
      </c>
    </row>
    <row r="85" spans="1:6" ht="18" customHeight="1">
      <c r="A85" s="6" t="s">
        <v>204</v>
      </c>
      <c r="B85" s="6" t="str">
        <f>"张楚姣"</f>
        <v>张楚姣</v>
      </c>
      <c r="C85" s="8" t="str">
        <f t="shared" si="9"/>
        <v>女</v>
      </c>
      <c r="D85" s="8" t="s">
        <v>205</v>
      </c>
      <c r="E85" s="8" t="s">
        <v>194</v>
      </c>
      <c r="F85" s="9" t="s">
        <v>147</v>
      </c>
    </row>
    <row r="86" spans="1:6" ht="18" customHeight="1">
      <c r="A86" s="6" t="s">
        <v>206</v>
      </c>
      <c r="B86" s="6" t="str">
        <f>"李梦洁"</f>
        <v>李梦洁</v>
      </c>
      <c r="C86" s="8" t="str">
        <f t="shared" si="9"/>
        <v>女</v>
      </c>
      <c r="D86" s="8" t="s">
        <v>207</v>
      </c>
      <c r="E86" s="8" t="s">
        <v>172</v>
      </c>
      <c r="F86" s="9" t="s">
        <v>147</v>
      </c>
    </row>
    <row r="87" spans="1:6" ht="18" customHeight="1">
      <c r="A87" s="6" t="s">
        <v>208</v>
      </c>
      <c r="B87" s="6" t="str">
        <f>"蒋仕凤"</f>
        <v>蒋仕凤</v>
      </c>
      <c r="C87" s="8" t="str">
        <f t="shared" si="9"/>
        <v>女</v>
      </c>
      <c r="D87" s="8" t="s">
        <v>207</v>
      </c>
      <c r="E87" s="8" t="s">
        <v>172</v>
      </c>
      <c r="F87" s="9" t="s">
        <v>147</v>
      </c>
    </row>
    <row r="88" spans="1:6" ht="18" customHeight="1">
      <c r="A88" s="6" t="s">
        <v>209</v>
      </c>
      <c r="B88" s="6" t="str">
        <f>"黄雪琴"</f>
        <v>黄雪琴</v>
      </c>
      <c r="C88" s="8" t="str">
        <f t="shared" si="9"/>
        <v>女</v>
      </c>
      <c r="D88" s="8" t="s">
        <v>210</v>
      </c>
      <c r="E88" s="8" t="s">
        <v>87</v>
      </c>
      <c r="F88" s="9" t="s">
        <v>147</v>
      </c>
    </row>
    <row r="89" spans="1:6" ht="18" customHeight="1">
      <c r="A89" s="6" t="s">
        <v>211</v>
      </c>
      <c r="B89" s="6" t="str">
        <f>"袁涛"</f>
        <v>袁涛</v>
      </c>
      <c r="C89" s="8" t="str">
        <f aca="true" t="shared" si="10" ref="C89:C92">"男"</f>
        <v>男</v>
      </c>
      <c r="D89" s="8" t="s">
        <v>212</v>
      </c>
      <c r="E89" s="8" t="s">
        <v>213</v>
      </c>
      <c r="F89" s="9" t="s">
        <v>147</v>
      </c>
    </row>
    <row r="90" spans="1:6" ht="18" customHeight="1">
      <c r="A90" s="6" t="s">
        <v>214</v>
      </c>
      <c r="B90" s="6" t="str">
        <f>"彭新宝"</f>
        <v>彭新宝</v>
      </c>
      <c r="C90" s="8" t="str">
        <f t="shared" si="10"/>
        <v>男</v>
      </c>
      <c r="D90" s="8" t="s">
        <v>212</v>
      </c>
      <c r="E90" s="8" t="s">
        <v>213</v>
      </c>
      <c r="F90" s="9" t="s">
        <v>147</v>
      </c>
    </row>
    <row r="91" spans="1:6" ht="18" customHeight="1">
      <c r="A91" s="6" t="s">
        <v>215</v>
      </c>
      <c r="B91" s="6" t="str">
        <f>"罗长庚"</f>
        <v>罗长庚</v>
      </c>
      <c r="C91" s="8" t="str">
        <f t="shared" si="10"/>
        <v>男</v>
      </c>
      <c r="D91" s="8" t="s">
        <v>212</v>
      </c>
      <c r="E91" s="8" t="s">
        <v>213</v>
      </c>
      <c r="F91" s="9" t="s">
        <v>147</v>
      </c>
    </row>
    <row r="92" spans="1:6" ht="18" customHeight="1">
      <c r="A92" s="6" t="s">
        <v>216</v>
      </c>
      <c r="B92" s="6" t="str">
        <f>"刘昆林"</f>
        <v>刘昆林</v>
      </c>
      <c r="C92" s="8" t="str">
        <f t="shared" si="10"/>
        <v>男</v>
      </c>
      <c r="D92" s="8" t="s">
        <v>212</v>
      </c>
      <c r="E92" s="8" t="s">
        <v>213</v>
      </c>
      <c r="F92" s="9" t="s">
        <v>147</v>
      </c>
    </row>
    <row r="93" spans="1:6" ht="18" customHeight="1">
      <c r="A93" s="6" t="s">
        <v>217</v>
      </c>
      <c r="B93" s="6" t="str">
        <f>"屈勇红"</f>
        <v>屈勇红</v>
      </c>
      <c r="C93" s="8" t="str">
        <f aca="true" t="shared" si="11" ref="C93:C97">"女"</f>
        <v>女</v>
      </c>
      <c r="D93" s="8" t="s">
        <v>212</v>
      </c>
      <c r="E93" s="8" t="s">
        <v>213</v>
      </c>
      <c r="F93" s="9" t="s">
        <v>147</v>
      </c>
    </row>
    <row r="94" spans="1:6" ht="18" customHeight="1">
      <c r="A94" s="6" t="s">
        <v>218</v>
      </c>
      <c r="B94" s="6" t="str">
        <f>"杨德琪"</f>
        <v>杨德琪</v>
      </c>
      <c r="C94" s="8" t="str">
        <f>"男"</f>
        <v>男</v>
      </c>
      <c r="D94" s="8" t="s">
        <v>212</v>
      </c>
      <c r="E94" s="8" t="s">
        <v>213</v>
      </c>
      <c r="F94" s="9" t="s">
        <v>147</v>
      </c>
    </row>
    <row r="95" spans="1:6" ht="18" customHeight="1">
      <c r="A95" s="6" t="s">
        <v>219</v>
      </c>
      <c r="B95" s="6" t="str">
        <f>"李梦"</f>
        <v>李梦</v>
      </c>
      <c r="C95" s="8" t="str">
        <f t="shared" si="11"/>
        <v>女</v>
      </c>
      <c r="D95" s="8" t="s">
        <v>212</v>
      </c>
      <c r="E95" s="8" t="s">
        <v>213</v>
      </c>
      <c r="F95" s="9" t="s">
        <v>147</v>
      </c>
    </row>
    <row r="96" spans="1:6" ht="18" customHeight="1">
      <c r="A96" s="6" t="s">
        <v>220</v>
      </c>
      <c r="B96" s="6" t="str">
        <f>"雷郴艳"</f>
        <v>雷郴艳</v>
      </c>
      <c r="C96" s="8" t="str">
        <f t="shared" si="11"/>
        <v>女</v>
      </c>
      <c r="D96" s="8" t="s">
        <v>212</v>
      </c>
      <c r="E96" s="8" t="s">
        <v>213</v>
      </c>
      <c r="F96" s="9" t="s">
        <v>147</v>
      </c>
    </row>
    <row r="97" spans="1:6" ht="18" customHeight="1">
      <c r="A97" s="6" t="s">
        <v>221</v>
      </c>
      <c r="B97" s="6" t="str">
        <f>"曾蕾宁"</f>
        <v>曾蕾宁</v>
      </c>
      <c r="C97" s="8" t="str">
        <f t="shared" si="11"/>
        <v>女</v>
      </c>
      <c r="D97" s="8" t="s">
        <v>212</v>
      </c>
      <c r="E97" s="8" t="s">
        <v>213</v>
      </c>
      <c r="F97" s="9" t="s">
        <v>147</v>
      </c>
    </row>
    <row r="98" spans="1:6" ht="18" customHeight="1">
      <c r="A98" s="6" t="s">
        <v>222</v>
      </c>
      <c r="B98" s="6" t="str">
        <f>"谢增"</f>
        <v>谢增</v>
      </c>
      <c r="C98" s="8" t="str">
        <f>"男"</f>
        <v>男</v>
      </c>
      <c r="D98" s="8" t="s">
        <v>212</v>
      </c>
      <c r="E98" s="8" t="s">
        <v>213</v>
      </c>
      <c r="F98" s="9" t="s">
        <v>147</v>
      </c>
    </row>
    <row r="99" spans="1:6" ht="18" customHeight="1">
      <c r="A99" s="6" t="s">
        <v>223</v>
      </c>
      <c r="B99" s="6" t="str">
        <f>"谭琅文"</f>
        <v>谭琅文</v>
      </c>
      <c r="C99" s="8" t="str">
        <f aca="true" t="shared" si="12" ref="C99:C104">"女"</f>
        <v>女</v>
      </c>
      <c r="D99" s="8" t="s">
        <v>224</v>
      </c>
      <c r="E99" s="8" t="s">
        <v>213</v>
      </c>
      <c r="F99" s="9" t="s">
        <v>147</v>
      </c>
    </row>
    <row r="100" spans="1:6" ht="18" customHeight="1">
      <c r="A100" s="6" t="s">
        <v>225</v>
      </c>
      <c r="B100" s="6" t="str">
        <f>"陈彦任"</f>
        <v>陈彦任</v>
      </c>
      <c r="C100" s="8" t="str">
        <f t="shared" si="12"/>
        <v>女</v>
      </c>
      <c r="D100" s="8" t="s">
        <v>224</v>
      </c>
      <c r="E100" s="8" t="s">
        <v>213</v>
      </c>
      <c r="F100" s="9" t="s">
        <v>147</v>
      </c>
    </row>
    <row r="101" spans="1:6" ht="18" customHeight="1">
      <c r="A101" s="6" t="s">
        <v>226</v>
      </c>
      <c r="B101" s="6" t="str">
        <f>"杨岚"</f>
        <v>杨岚</v>
      </c>
      <c r="C101" s="8" t="str">
        <f t="shared" si="12"/>
        <v>女</v>
      </c>
      <c r="D101" s="8" t="s">
        <v>224</v>
      </c>
      <c r="E101" s="8" t="s">
        <v>213</v>
      </c>
      <c r="F101" s="9" t="s">
        <v>147</v>
      </c>
    </row>
    <row r="102" spans="1:6" ht="18" customHeight="1">
      <c r="A102" s="6" t="s">
        <v>227</v>
      </c>
      <c r="B102" s="6" t="str">
        <f>"张韵琴"</f>
        <v>张韵琴</v>
      </c>
      <c r="C102" s="8" t="str">
        <f t="shared" si="12"/>
        <v>女</v>
      </c>
      <c r="D102" s="8" t="s">
        <v>224</v>
      </c>
      <c r="E102" s="8" t="s">
        <v>213</v>
      </c>
      <c r="F102" s="9" t="s">
        <v>147</v>
      </c>
    </row>
    <row r="103" spans="1:6" ht="18" customHeight="1">
      <c r="A103" s="6" t="s">
        <v>228</v>
      </c>
      <c r="B103" s="6" t="str">
        <f>"贺秋燕"</f>
        <v>贺秋燕</v>
      </c>
      <c r="C103" s="8" t="str">
        <f t="shared" si="12"/>
        <v>女</v>
      </c>
      <c r="D103" s="8" t="s">
        <v>224</v>
      </c>
      <c r="E103" s="8" t="s">
        <v>213</v>
      </c>
      <c r="F103" s="9" t="s">
        <v>147</v>
      </c>
    </row>
    <row r="104" spans="1:6" ht="18" customHeight="1">
      <c r="A104" s="6" t="s">
        <v>229</v>
      </c>
      <c r="B104" s="6" t="str">
        <f>"刘娜"</f>
        <v>刘娜</v>
      </c>
      <c r="C104" s="8" t="str">
        <f t="shared" si="12"/>
        <v>女</v>
      </c>
      <c r="D104" s="8" t="s">
        <v>224</v>
      </c>
      <c r="E104" s="8" t="s">
        <v>213</v>
      </c>
      <c r="F104" s="9" t="s">
        <v>147</v>
      </c>
    </row>
    <row r="105" spans="1:6" ht="18" customHeight="1">
      <c r="A105" s="6" t="s">
        <v>230</v>
      </c>
      <c r="B105" s="6" t="str">
        <f>"喻劲"</f>
        <v>喻劲</v>
      </c>
      <c r="C105" s="8" t="str">
        <f aca="true" t="shared" si="13" ref="C105:C112">"男"</f>
        <v>男</v>
      </c>
      <c r="D105" s="8" t="s">
        <v>224</v>
      </c>
      <c r="E105" s="8" t="s">
        <v>213</v>
      </c>
      <c r="F105" s="9" t="s">
        <v>147</v>
      </c>
    </row>
    <row r="106" spans="1:6" ht="18" customHeight="1">
      <c r="A106" s="6" t="s">
        <v>231</v>
      </c>
      <c r="B106" s="6" t="str">
        <f>"刘芳"</f>
        <v>刘芳</v>
      </c>
      <c r="C106" s="8" t="str">
        <f aca="true" t="shared" si="14" ref="C106:C109">"女"</f>
        <v>女</v>
      </c>
      <c r="D106" s="8" t="s">
        <v>224</v>
      </c>
      <c r="E106" s="8" t="s">
        <v>213</v>
      </c>
      <c r="F106" s="9" t="s">
        <v>147</v>
      </c>
    </row>
    <row r="107" spans="1:6" ht="18" customHeight="1">
      <c r="A107" s="6" t="s">
        <v>232</v>
      </c>
      <c r="B107" s="6" t="str">
        <f>"凌辉"</f>
        <v>凌辉</v>
      </c>
      <c r="C107" s="8" t="str">
        <f t="shared" si="13"/>
        <v>男</v>
      </c>
      <c r="D107" s="8" t="s">
        <v>233</v>
      </c>
      <c r="E107" s="8" t="s">
        <v>213</v>
      </c>
      <c r="F107" s="9" t="s">
        <v>147</v>
      </c>
    </row>
    <row r="108" spans="1:6" ht="18" customHeight="1">
      <c r="A108" s="6" t="s">
        <v>234</v>
      </c>
      <c r="B108" s="6" t="str">
        <f>"向志华"</f>
        <v>向志华</v>
      </c>
      <c r="C108" s="8" t="str">
        <f t="shared" si="14"/>
        <v>女</v>
      </c>
      <c r="D108" s="8" t="s">
        <v>233</v>
      </c>
      <c r="E108" s="8" t="s">
        <v>213</v>
      </c>
      <c r="F108" s="9" t="s">
        <v>147</v>
      </c>
    </row>
    <row r="109" spans="1:6" ht="18" customHeight="1">
      <c r="A109" s="6" t="s">
        <v>235</v>
      </c>
      <c r="B109" s="6" t="str">
        <f>"李艳"</f>
        <v>李艳</v>
      </c>
      <c r="C109" s="8" t="str">
        <f t="shared" si="14"/>
        <v>女</v>
      </c>
      <c r="D109" s="8" t="s">
        <v>236</v>
      </c>
      <c r="E109" s="8" t="s">
        <v>237</v>
      </c>
      <c r="F109" s="9" t="s">
        <v>147</v>
      </c>
    </row>
    <row r="110" spans="1:6" ht="18" customHeight="1">
      <c r="A110" s="6" t="s">
        <v>238</v>
      </c>
      <c r="B110" s="6" t="str">
        <f>"许涛"</f>
        <v>许涛</v>
      </c>
      <c r="C110" s="8" t="str">
        <f t="shared" si="13"/>
        <v>男</v>
      </c>
      <c r="D110" s="8" t="s">
        <v>239</v>
      </c>
      <c r="E110" s="8" t="s">
        <v>237</v>
      </c>
      <c r="F110" s="9" t="s">
        <v>147</v>
      </c>
    </row>
    <row r="111" spans="1:6" ht="18" customHeight="1">
      <c r="A111" s="6" t="s">
        <v>240</v>
      </c>
      <c r="B111" s="6" t="str">
        <f>"陈枫"</f>
        <v>陈枫</v>
      </c>
      <c r="C111" s="8" t="str">
        <f t="shared" si="13"/>
        <v>男</v>
      </c>
      <c r="D111" s="8" t="s">
        <v>239</v>
      </c>
      <c r="E111" s="8" t="s">
        <v>237</v>
      </c>
      <c r="F111" s="9" t="s">
        <v>147</v>
      </c>
    </row>
    <row r="112" spans="1:6" ht="18" customHeight="1">
      <c r="A112" s="6" t="s">
        <v>241</v>
      </c>
      <c r="B112" s="6" t="str">
        <f>"邓跃飞"</f>
        <v>邓跃飞</v>
      </c>
      <c r="C112" s="8" t="str">
        <f t="shared" si="13"/>
        <v>男</v>
      </c>
      <c r="D112" s="8" t="s">
        <v>239</v>
      </c>
      <c r="E112" s="8" t="s">
        <v>237</v>
      </c>
      <c r="F112" s="9" t="s">
        <v>147</v>
      </c>
    </row>
  </sheetData>
  <sheetProtection/>
  <mergeCells count="1">
    <mergeCell ref="A1:F1"/>
  </mergeCells>
  <printOptions/>
  <pageMargins left="0.6298611111111111" right="0.4326388888888889" top="1" bottom="1" header="0.5118055555555555" footer="0.511805555555555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玲珑</cp:lastModifiedBy>
  <dcterms:created xsi:type="dcterms:W3CDTF">2016-12-02T08:54:00Z</dcterms:created>
  <dcterms:modified xsi:type="dcterms:W3CDTF">2021-09-02T09:21:32Z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2052-11.1.0.10700</vt:lpwstr>
  </property>
  <property fmtid="{D5CDD505-2E9C-101B-9397-08002B2CF9AE}" pid="4" name="I">
    <vt:lpwstr>74B0C45DAB234566AD66F3141F2E2E43</vt:lpwstr>
  </property>
</Properties>
</file>